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codeName="Denne_projektmappe" defaultThemeVersion="166925"/>
  <mc:AlternateContent xmlns:mc="http://schemas.openxmlformats.org/markup-compatibility/2006">
    <mc:Choice Requires="x15">
      <x15ac:absPath xmlns:x15ac="http://schemas.microsoft.com/office/spreadsheetml/2010/11/ac" url="C:\Users\vital\OneDrive\Робочий стіл\eng\"/>
    </mc:Choice>
  </mc:AlternateContent>
  <xr:revisionPtr revIDLastSave="0" documentId="13_ncr:1_{4D2B9060-A9C4-4E5B-8BF8-C94AE1BEC989}" xr6:coauthVersionLast="47" xr6:coauthVersionMax="47" xr10:uidLastSave="{00000000-0000-0000-0000-000000000000}"/>
  <bookViews>
    <workbookView xWindow="-108" yWindow="-108" windowWidth="23256" windowHeight="12456" xr2:uid="{6E1F809F-3CB8-462D-997D-6B9FE66691AB}"/>
  </bookViews>
  <sheets>
    <sheet name="LCA" sheetId="8" r:id="rId1"/>
    <sheet name="Graf" sheetId="10" r:id="rId2"/>
    <sheet name="Opslag" sheetId="9" state="hidden" r:id="rId3"/>
  </sheets>
  <definedNames>
    <definedName name="SpinButtonTabel1">LCA!$A$16</definedName>
    <definedName name="TopLeftTabel1">LCA!$B$16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10" l="1"/>
  <c r="C29" i="10"/>
  <c r="R16" i="8"/>
  <c r="BF5" i="8" l="1"/>
  <c r="BF6" i="8"/>
  <c r="C2" i="10" l="1"/>
  <c r="AX242" i="8" l="1"/>
  <c r="AY242" i="8"/>
  <c r="AZ242" i="8"/>
  <c r="BA242" i="8"/>
  <c r="BB242" i="8"/>
  <c r="BC242" i="8"/>
  <c r="BD242" i="8"/>
  <c r="AX243" i="8"/>
  <c r="AY243" i="8"/>
  <c r="AZ243" i="8"/>
  <c r="BA243" i="8"/>
  <c r="BB243" i="8"/>
  <c r="BC243" i="8"/>
  <c r="BD243" i="8"/>
  <c r="AT242" i="8"/>
  <c r="AU242" i="8"/>
  <c r="AV242" i="8"/>
  <c r="AT243" i="8"/>
  <c r="AU243" i="8"/>
  <c r="AV243" i="8"/>
  <c r="AH241" i="8"/>
  <c r="AH242" i="8"/>
  <c r="AH243" i="8"/>
  <c r="AF242" i="8"/>
  <c r="AG242" i="8"/>
  <c r="AF243" i="8"/>
  <c r="AG243" i="8"/>
  <c r="V241" i="8"/>
  <c r="W241" i="8"/>
  <c r="X241" i="8"/>
  <c r="Y241" i="8"/>
  <c r="Z241" i="8"/>
  <c r="AA241" i="8"/>
  <c r="AB241" i="8"/>
  <c r="V242" i="8"/>
  <c r="W242" i="8"/>
  <c r="X242" i="8"/>
  <c r="Y242" i="8"/>
  <c r="Z242" i="8"/>
  <c r="AA242" i="8"/>
  <c r="AB242" i="8"/>
  <c r="V243" i="8"/>
  <c r="W243" i="8"/>
  <c r="X243" i="8"/>
  <c r="Y243" i="8"/>
  <c r="Z243" i="8"/>
  <c r="AA243" i="8"/>
  <c r="AB243" i="8"/>
  <c r="R242" i="8"/>
  <c r="S242" i="8"/>
  <c r="T242" i="8"/>
  <c r="R243" i="8"/>
  <c r="S243" i="8"/>
  <c r="T243" i="8"/>
  <c r="R244" i="8"/>
  <c r="S244" i="8"/>
  <c r="T244" i="8"/>
  <c r="AY125" i="8" l="1"/>
  <c r="AX125" i="8"/>
  <c r="AY124" i="8"/>
  <c r="AX124" i="8"/>
  <c r="AY123" i="8"/>
  <c r="AX123" i="8"/>
  <c r="AY122" i="8"/>
  <c r="AX122" i="8"/>
  <c r="AY121" i="8"/>
  <c r="AX121" i="8"/>
  <c r="AY120" i="8"/>
  <c r="AX120" i="8"/>
  <c r="AY119" i="8"/>
  <c r="AX119" i="8"/>
  <c r="AY118" i="8"/>
  <c r="AX118" i="8"/>
  <c r="AY117" i="8"/>
  <c r="AX117" i="8"/>
  <c r="AY115" i="8"/>
  <c r="AX115" i="8"/>
  <c r="AY114" i="8"/>
  <c r="AX114" i="8"/>
  <c r="AY113" i="8"/>
  <c r="AX113" i="8"/>
  <c r="AY112" i="8"/>
  <c r="AX112" i="8"/>
  <c r="AY111" i="8"/>
  <c r="AX111" i="8"/>
  <c r="AY110" i="8"/>
  <c r="AX110" i="8"/>
  <c r="AY109" i="8"/>
  <c r="AX109" i="8"/>
  <c r="AY108" i="8"/>
  <c r="AX108" i="8"/>
  <c r="AY107" i="8"/>
  <c r="AX107" i="8"/>
  <c r="AY106" i="8"/>
  <c r="AX106" i="8"/>
  <c r="AY105" i="8"/>
  <c r="AX105" i="8"/>
  <c r="AY104" i="8"/>
  <c r="AX104" i="8"/>
  <c r="AY103" i="8"/>
  <c r="AX103" i="8"/>
  <c r="AY102" i="8"/>
  <c r="AX102" i="8"/>
  <c r="AY101" i="8"/>
  <c r="AX101" i="8"/>
  <c r="AY100" i="8"/>
  <c r="AX100" i="8"/>
  <c r="AY99" i="8"/>
  <c r="AX99" i="8"/>
  <c r="AY98" i="8"/>
  <c r="AX98" i="8"/>
  <c r="AY97" i="8"/>
  <c r="AX97" i="8"/>
  <c r="AY96" i="8"/>
  <c r="AX96" i="8"/>
  <c r="AY95" i="8"/>
  <c r="AX95" i="8"/>
  <c r="AY94" i="8"/>
  <c r="AX94" i="8"/>
  <c r="AY93" i="8"/>
  <c r="AX93" i="8"/>
  <c r="AY92" i="8"/>
  <c r="AX92" i="8"/>
  <c r="AY90" i="8"/>
  <c r="AX90" i="8"/>
  <c r="AY89" i="8"/>
  <c r="AX89" i="8"/>
  <c r="AY88" i="8"/>
  <c r="AX88" i="8"/>
  <c r="AY87" i="8"/>
  <c r="AX87" i="8"/>
  <c r="AY86" i="8"/>
  <c r="AX86" i="8"/>
  <c r="AY85" i="8"/>
  <c r="AX85" i="8"/>
  <c r="AY84" i="8"/>
  <c r="AX84" i="8"/>
  <c r="AY83" i="8"/>
  <c r="AX83" i="8"/>
  <c r="AY82" i="8"/>
  <c r="AX82" i="8"/>
  <c r="AY81" i="8"/>
  <c r="AX81" i="8"/>
  <c r="AY80" i="8"/>
  <c r="AX80" i="8"/>
  <c r="AY79" i="8"/>
  <c r="AX79" i="8"/>
  <c r="AY78" i="8"/>
  <c r="AX78" i="8"/>
  <c r="AY77" i="8"/>
  <c r="AX77" i="8"/>
  <c r="AY76" i="8"/>
  <c r="AX76" i="8"/>
  <c r="AY75" i="8"/>
  <c r="AX75" i="8"/>
  <c r="AY74" i="8"/>
  <c r="AX74" i="8"/>
  <c r="AY73" i="8"/>
  <c r="AX73" i="8"/>
  <c r="AY72" i="8"/>
  <c r="AX72" i="8"/>
  <c r="AY71" i="8"/>
  <c r="AX71" i="8"/>
  <c r="AY70" i="8"/>
  <c r="AX70" i="8"/>
  <c r="AY69" i="8"/>
  <c r="AX69" i="8"/>
  <c r="AY68" i="8"/>
  <c r="AX68" i="8"/>
  <c r="AY67" i="8"/>
  <c r="AX67" i="8"/>
  <c r="AY65" i="8"/>
  <c r="AX65" i="8"/>
  <c r="AY64" i="8"/>
  <c r="AX64" i="8"/>
  <c r="AY63" i="8"/>
  <c r="AX63" i="8"/>
  <c r="AY62" i="8"/>
  <c r="AX62" i="8"/>
  <c r="AY61" i="8"/>
  <c r="AX61" i="8"/>
  <c r="AY60" i="8"/>
  <c r="AX60" i="8"/>
  <c r="AY59" i="8"/>
  <c r="AX59" i="8"/>
  <c r="AY58" i="8"/>
  <c r="AX58" i="8"/>
  <c r="AY57" i="8"/>
  <c r="AX57" i="8"/>
  <c r="AY56" i="8"/>
  <c r="AX56" i="8"/>
  <c r="AY55" i="8"/>
  <c r="AX55" i="8"/>
  <c r="AY54" i="8"/>
  <c r="AX54" i="8"/>
  <c r="AY53" i="8"/>
  <c r="AX53" i="8"/>
  <c r="AY52" i="8"/>
  <c r="AX52" i="8"/>
  <c r="AY51" i="8"/>
  <c r="AX51" i="8"/>
  <c r="AY50" i="8"/>
  <c r="AX50" i="8"/>
  <c r="AY49" i="8"/>
  <c r="AX49" i="8"/>
  <c r="AY47" i="8"/>
  <c r="AX47" i="8"/>
  <c r="AY46" i="8"/>
  <c r="AX46" i="8"/>
  <c r="AY45" i="8"/>
  <c r="AX45" i="8"/>
  <c r="AY44" i="8"/>
  <c r="AX44" i="8"/>
  <c r="AY43" i="8"/>
  <c r="AX43" i="8"/>
  <c r="AY42" i="8"/>
  <c r="AX42" i="8"/>
  <c r="AY41" i="8"/>
  <c r="AX41" i="8"/>
  <c r="AY40" i="8"/>
  <c r="AX40" i="8"/>
  <c r="AY38" i="8"/>
  <c r="AX38" i="8"/>
  <c r="AY37" i="8"/>
  <c r="AX37" i="8"/>
  <c r="AY36" i="8"/>
  <c r="AX36" i="8"/>
  <c r="AY35" i="8"/>
  <c r="AX35" i="8"/>
  <c r="AY34" i="8"/>
  <c r="AX34" i="8"/>
  <c r="AY33" i="8"/>
  <c r="AX33" i="8"/>
  <c r="AY32" i="8"/>
  <c r="AX32" i="8"/>
  <c r="AY31" i="8"/>
  <c r="AX31" i="8"/>
  <c r="AY30" i="8"/>
  <c r="AX30" i="8"/>
  <c r="AY29" i="8"/>
  <c r="AX29" i="8"/>
  <c r="AY28" i="8"/>
  <c r="AX28" i="8"/>
  <c r="AY27" i="8"/>
  <c r="AX27" i="8"/>
  <c r="AK125" i="8"/>
  <c r="AJ125" i="8"/>
  <c r="AK124" i="8"/>
  <c r="AJ124" i="8"/>
  <c r="AK123" i="8"/>
  <c r="AJ123" i="8"/>
  <c r="AK122" i="8"/>
  <c r="AJ122" i="8"/>
  <c r="AK121" i="8"/>
  <c r="AJ121" i="8"/>
  <c r="AK120" i="8"/>
  <c r="AJ120" i="8"/>
  <c r="AK119" i="8"/>
  <c r="AJ119" i="8"/>
  <c r="AK118" i="8"/>
  <c r="AJ118" i="8"/>
  <c r="AK117" i="8"/>
  <c r="AJ117" i="8"/>
  <c r="AK115" i="8"/>
  <c r="AJ115" i="8"/>
  <c r="AK114" i="8"/>
  <c r="AJ114" i="8"/>
  <c r="AK113" i="8"/>
  <c r="AJ113" i="8"/>
  <c r="AK112" i="8"/>
  <c r="AJ112" i="8"/>
  <c r="AK111" i="8"/>
  <c r="AJ111" i="8"/>
  <c r="AK110" i="8"/>
  <c r="AJ110" i="8"/>
  <c r="AK109" i="8"/>
  <c r="AJ109" i="8"/>
  <c r="AK108" i="8"/>
  <c r="AJ108" i="8"/>
  <c r="AK107" i="8"/>
  <c r="AJ107" i="8"/>
  <c r="AK106" i="8"/>
  <c r="AJ106" i="8"/>
  <c r="AK105" i="8"/>
  <c r="AJ105" i="8"/>
  <c r="AK104" i="8"/>
  <c r="AJ104" i="8"/>
  <c r="AK103" i="8"/>
  <c r="AJ103" i="8"/>
  <c r="AK102" i="8"/>
  <c r="AJ102" i="8"/>
  <c r="AK101" i="8"/>
  <c r="AJ101" i="8"/>
  <c r="AK100" i="8"/>
  <c r="AJ100" i="8"/>
  <c r="AK99" i="8"/>
  <c r="AJ99" i="8"/>
  <c r="AK98" i="8"/>
  <c r="AJ98" i="8"/>
  <c r="AK97" i="8"/>
  <c r="AJ97" i="8"/>
  <c r="AK96" i="8"/>
  <c r="AJ96" i="8"/>
  <c r="AK95" i="8"/>
  <c r="AJ95" i="8"/>
  <c r="AK94" i="8"/>
  <c r="AJ94" i="8"/>
  <c r="AK93" i="8"/>
  <c r="AJ93" i="8"/>
  <c r="AK92" i="8"/>
  <c r="AJ92" i="8"/>
  <c r="AK90" i="8"/>
  <c r="AJ90" i="8"/>
  <c r="AK89" i="8"/>
  <c r="AJ89" i="8"/>
  <c r="AK88" i="8"/>
  <c r="AJ88" i="8"/>
  <c r="AK87" i="8"/>
  <c r="AJ87" i="8"/>
  <c r="AK86" i="8"/>
  <c r="AJ86" i="8"/>
  <c r="AK85" i="8"/>
  <c r="AJ85" i="8"/>
  <c r="AK84" i="8"/>
  <c r="AJ84" i="8"/>
  <c r="AK83" i="8"/>
  <c r="AJ83" i="8"/>
  <c r="AK82" i="8"/>
  <c r="AJ82" i="8"/>
  <c r="AK81" i="8"/>
  <c r="AJ81" i="8"/>
  <c r="AK80" i="8"/>
  <c r="AJ80" i="8"/>
  <c r="AK79" i="8"/>
  <c r="AJ79" i="8"/>
  <c r="AK78" i="8"/>
  <c r="AJ78" i="8"/>
  <c r="AK77" i="8"/>
  <c r="AJ77" i="8"/>
  <c r="AK76" i="8"/>
  <c r="AJ76" i="8"/>
  <c r="AK75" i="8"/>
  <c r="AJ75" i="8"/>
  <c r="AK74" i="8"/>
  <c r="AJ74" i="8"/>
  <c r="AK73" i="8"/>
  <c r="AJ73" i="8"/>
  <c r="AK72" i="8"/>
  <c r="AJ72" i="8"/>
  <c r="AK71" i="8"/>
  <c r="AJ71" i="8"/>
  <c r="AK70" i="8"/>
  <c r="AJ70" i="8"/>
  <c r="AK69" i="8"/>
  <c r="AJ69" i="8"/>
  <c r="AK68" i="8"/>
  <c r="AJ68" i="8"/>
  <c r="AK67" i="8"/>
  <c r="AJ67" i="8"/>
  <c r="AK65" i="8"/>
  <c r="AJ65" i="8"/>
  <c r="AK64" i="8"/>
  <c r="AJ64" i="8"/>
  <c r="AK63" i="8"/>
  <c r="AJ63" i="8"/>
  <c r="AK62" i="8"/>
  <c r="AJ62" i="8"/>
  <c r="AK61" i="8"/>
  <c r="AJ61" i="8"/>
  <c r="AK60" i="8"/>
  <c r="AJ60" i="8"/>
  <c r="AK59" i="8"/>
  <c r="AJ59" i="8"/>
  <c r="AK58" i="8"/>
  <c r="AJ58" i="8"/>
  <c r="AK57" i="8"/>
  <c r="AJ57" i="8"/>
  <c r="AK56" i="8"/>
  <c r="AJ56" i="8"/>
  <c r="AK55" i="8"/>
  <c r="AJ55" i="8"/>
  <c r="AK54" i="8"/>
  <c r="AJ54" i="8"/>
  <c r="AK53" i="8"/>
  <c r="AJ53" i="8"/>
  <c r="AK52" i="8"/>
  <c r="AJ52" i="8"/>
  <c r="AK51" i="8"/>
  <c r="AJ51" i="8"/>
  <c r="AK50" i="8"/>
  <c r="AJ50" i="8"/>
  <c r="AK49" i="8"/>
  <c r="AJ49" i="8"/>
  <c r="AK47" i="8"/>
  <c r="AJ47" i="8"/>
  <c r="AK46" i="8"/>
  <c r="AJ46" i="8"/>
  <c r="AK45" i="8"/>
  <c r="AJ45" i="8"/>
  <c r="AK44" i="8"/>
  <c r="AJ44" i="8"/>
  <c r="AK43" i="8"/>
  <c r="AJ43" i="8"/>
  <c r="AK42" i="8"/>
  <c r="AJ42" i="8"/>
  <c r="AK41" i="8"/>
  <c r="AJ41" i="8"/>
  <c r="AK40" i="8"/>
  <c r="AJ40" i="8"/>
  <c r="AK38" i="8"/>
  <c r="AJ38" i="8"/>
  <c r="AK37" i="8"/>
  <c r="AJ37" i="8"/>
  <c r="AK36" i="8"/>
  <c r="AJ36" i="8"/>
  <c r="AK35" i="8"/>
  <c r="AJ35" i="8"/>
  <c r="AK34" i="8"/>
  <c r="AJ34" i="8"/>
  <c r="AK33" i="8"/>
  <c r="AJ33" i="8"/>
  <c r="AK32" i="8"/>
  <c r="AJ32" i="8"/>
  <c r="AK31" i="8"/>
  <c r="AJ31" i="8"/>
  <c r="AK30" i="8"/>
  <c r="AJ30" i="8"/>
  <c r="AK29" i="8"/>
  <c r="AJ29" i="8"/>
  <c r="AK28" i="8"/>
  <c r="AJ28" i="8"/>
  <c r="AK27" i="8"/>
  <c r="AJ27" i="8"/>
  <c r="AJ260" i="8"/>
  <c r="AK260" i="8"/>
  <c r="AL260" i="8"/>
  <c r="AM260" i="8"/>
  <c r="AN260" i="8"/>
  <c r="AO260" i="8"/>
  <c r="AP260" i="8"/>
  <c r="AJ261" i="8"/>
  <c r="AK261" i="8"/>
  <c r="AL261" i="8"/>
  <c r="AM261" i="8"/>
  <c r="AN261" i="8"/>
  <c r="AO261" i="8"/>
  <c r="AP261" i="8"/>
  <c r="AJ262" i="8"/>
  <c r="AK262" i="8"/>
  <c r="AL262" i="8"/>
  <c r="AM262" i="8"/>
  <c r="AN262" i="8"/>
  <c r="AO262" i="8"/>
  <c r="AP262" i="8"/>
  <c r="AJ263" i="8"/>
  <c r="AK263" i="8"/>
  <c r="AL263" i="8"/>
  <c r="AM263" i="8"/>
  <c r="AN263" i="8"/>
  <c r="AO263" i="8"/>
  <c r="AP263" i="8"/>
  <c r="AJ264" i="8"/>
  <c r="AK264" i="8"/>
  <c r="AL264" i="8"/>
  <c r="AM264" i="8"/>
  <c r="AN264" i="8"/>
  <c r="AO264" i="8"/>
  <c r="AP264" i="8"/>
  <c r="AJ265" i="8"/>
  <c r="AK265" i="8"/>
  <c r="AL265" i="8"/>
  <c r="AM265" i="8"/>
  <c r="AN265" i="8"/>
  <c r="AO265" i="8"/>
  <c r="AP265" i="8"/>
  <c r="AJ266" i="8"/>
  <c r="AK266" i="8"/>
  <c r="AL266" i="8"/>
  <c r="AM266" i="8"/>
  <c r="AN266" i="8"/>
  <c r="AO266" i="8"/>
  <c r="AP266" i="8"/>
  <c r="AJ267" i="8"/>
  <c r="AK267" i="8"/>
  <c r="AL267" i="8"/>
  <c r="AM267" i="8"/>
  <c r="AN267" i="8"/>
  <c r="AO267" i="8"/>
  <c r="AP267" i="8"/>
  <c r="AX260" i="8"/>
  <c r="AY260" i="8"/>
  <c r="AZ260" i="8"/>
  <c r="BA260" i="8"/>
  <c r="BB260" i="8"/>
  <c r="BC260" i="8"/>
  <c r="BD260" i="8"/>
  <c r="AX261" i="8"/>
  <c r="AY261" i="8"/>
  <c r="AZ261" i="8"/>
  <c r="BA261" i="8"/>
  <c r="BB261" i="8"/>
  <c r="BC261" i="8"/>
  <c r="BD261" i="8"/>
  <c r="AX262" i="8"/>
  <c r="AY262" i="8"/>
  <c r="AZ262" i="8"/>
  <c r="BA262" i="8"/>
  <c r="BB262" i="8"/>
  <c r="BC262" i="8"/>
  <c r="BD262" i="8"/>
  <c r="AX263" i="8"/>
  <c r="AY263" i="8"/>
  <c r="AZ263" i="8"/>
  <c r="BA263" i="8"/>
  <c r="BB263" i="8"/>
  <c r="BC263" i="8"/>
  <c r="BD263" i="8"/>
  <c r="AX264" i="8"/>
  <c r="AY264" i="8"/>
  <c r="AZ264" i="8"/>
  <c r="BA264" i="8"/>
  <c r="BB264" i="8"/>
  <c r="BC264" i="8"/>
  <c r="BD264" i="8"/>
  <c r="AX265" i="8"/>
  <c r="AY265" i="8"/>
  <c r="AZ265" i="8"/>
  <c r="BA265" i="8"/>
  <c r="BB265" i="8"/>
  <c r="BC265" i="8"/>
  <c r="BD265" i="8"/>
  <c r="AX266" i="8"/>
  <c r="AY266" i="8"/>
  <c r="AZ266" i="8"/>
  <c r="BA266" i="8"/>
  <c r="BB266" i="8"/>
  <c r="BC266" i="8"/>
  <c r="BD266" i="8"/>
  <c r="AX267" i="8"/>
  <c r="AY267" i="8"/>
  <c r="AZ267" i="8"/>
  <c r="BA267" i="8"/>
  <c r="BB267" i="8"/>
  <c r="BC267" i="8"/>
  <c r="BD267" i="8"/>
  <c r="AX228" i="8"/>
  <c r="AY228" i="8"/>
  <c r="AZ228" i="8"/>
  <c r="BA228" i="8"/>
  <c r="BB228" i="8"/>
  <c r="BC228" i="8"/>
  <c r="BD228" i="8"/>
  <c r="AX229" i="8"/>
  <c r="AY229" i="8"/>
  <c r="AZ229" i="8"/>
  <c r="BA229" i="8"/>
  <c r="BB229" i="8"/>
  <c r="BC229" i="8"/>
  <c r="BD229" i="8"/>
  <c r="AX230" i="8"/>
  <c r="AY230" i="8"/>
  <c r="AZ230" i="8"/>
  <c r="BA230" i="8"/>
  <c r="BB230" i="8"/>
  <c r="BC230" i="8"/>
  <c r="BD230" i="8"/>
  <c r="AX231" i="8"/>
  <c r="AY231" i="8"/>
  <c r="AZ231" i="8"/>
  <c r="BA231" i="8"/>
  <c r="BB231" i="8"/>
  <c r="BC231" i="8"/>
  <c r="BD231" i="8"/>
  <c r="AX232" i="8"/>
  <c r="AY232" i="8"/>
  <c r="AZ232" i="8"/>
  <c r="BA232" i="8"/>
  <c r="BB232" i="8"/>
  <c r="BC232" i="8"/>
  <c r="BD232" i="8"/>
  <c r="AX233" i="8"/>
  <c r="AY233" i="8"/>
  <c r="AZ233" i="8"/>
  <c r="BA233" i="8"/>
  <c r="BB233" i="8"/>
  <c r="BC233" i="8"/>
  <c r="BD233" i="8"/>
  <c r="AX234" i="8"/>
  <c r="AY234" i="8"/>
  <c r="AZ234" i="8"/>
  <c r="BA234" i="8"/>
  <c r="BB234" i="8"/>
  <c r="BC234" i="8"/>
  <c r="BD234" i="8"/>
  <c r="AX235" i="8"/>
  <c r="AY235" i="8"/>
  <c r="AZ235" i="8"/>
  <c r="BA235" i="8"/>
  <c r="BB235" i="8"/>
  <c r="BC235" i="8"/>
  <c r="BD235" i="8"/>
  <c r="AX236" i="8"/>
  <c r="AY236" i="8"/>
  <c r="AZ236" i="8"/>
  <c r="BA236" i="8"/>
  <c r="BB236" i="8"/>
  <c r="BC236" i="8"/>
  <c r="BD236" i="8"/>
  <c r="AX237" i="8"/>
  <c r="AY237" i="8"/>
  <c r="AZ237" i="8"/>
  <c r="BA237" i="8"/>
  <c r="BB237" i="8"/>
  <c r="BC237" i="8"/>
  <c r="BD237" i="8"/>
  <c r="AX238" i="8"/>
  <c r="AY238" i="8"/>
  <c r="AZ238" i="8"/>
  <c r="BA238" i="8"/>
  <c r="BB238" i="8"/>
  <c r="BC238" i="8"/>
  <c r="BD238" i="8"/>
  <c r="BC239" i="8"/>
  <c r="AX240" i="8"/>
  <c r="AY240" i="8"/>
  <c r="AZ240" i="8"/>
  <c r="BA240" i="8"/>
  <c r="BB240" i="8"/>
  <c r="BC240" i="8"/>
  <c r="BD240" i="8"/>
  <c r="AX245" i="8"/>
  <c r="AY245" i="8"/>
  <c r="AZ245" i="8"/>
  <c r="BA245" i="8"/>
  <c r="BB245" i="8"/>
  <c r="BC245" i="8"/>
  <c r="BD245" i="8"/>
  <c r="AX246" i="8"/>
  <c r="AY246" i="8"/>
  <c r="AZ246" i="8"/>
  <c r="BA246" i="8"/>
  <c r="BB246" i="8"/>
  <c r="BC246" i="8"/>
  <c r="BD246" i="8"/>
  <c r="AX247" i="8"/>
  <c r="AY247" i="8"/>
  <c r="AZ247" i="8"/>
  <c r="BA247" i="8"/>
  <c r="BB247" i="8"/>
  <c r="BC247" i="8"/>
  <c r="BD247" i="8"/>
  <c r="AX227" i="8"/>
  <c r="AY227" i="8"/>
  <c r="AZ227" i="8"/>
  <c r="BA227" i="8"/>
  <c r="BB227" i="8"/>
  <c r="BC227" i="8"/>
  <c r="BD227" i="8"/>
  <c r="AV135" i="8"/>
  <c r="AU135" i="8"/>
  <c r="AT135" i="8"/>
  <c r="AV134" i="8"/>
  <c r="AU134" i="8"/>
  <c r="AT134" i="8"/>
  <c r="AV133" i="8"/>
  <c r="AU133" i="8"/>
  <c r="AT133" i="8"/>
  <c r="AV132" i="8"/>
  <c r="AU132" i="8"/>
  <c r="AT132" i="8"/>
  <c r="AV131" i="8"/>
  <c r="AU131" i="8"/>
  <c r="AT131" i="8"/>
  <c r="AV130" i="8"/>
  <c r="AU130" i="8"/>
  <c r="AT130" i="8"/>
  <c r="AV129" i="8"/>
  <c r="AU129" i="8"/>
  <c r="AT129" i="8"/>
  <c r="AV128" i="8"/>
  <c r="AU128" i="8"/>
  <c r="AT128" i="8"/>
  <c r="AV127" i="8"/>
  <c r="AU127" i="8"/>
  <c r="AT127" i="8"/>
  <c r="AV126" i="8"/>
  <c r="AU126" i="8"/>
  <c r="AT126" i="8"/>
  <c r="AV125" i="8"/>
  <c r="AU125" i="8"/>
  <c r="AT125" i="8"/>
  <c r="AV124" i="8"/>
  <c r="AU124" i="8"/>
  <c r="AT124" i="8"/>
  <c r="AV123" i="8"/>
  <c r="AU123" i="8"/>
  <c r="AT123" i="8"/>
  <c r="AV122" i="8"/>
  <c r="AU122" i="8"/>
  <c r="AT122" i="8"/>
  <c r="AV121" i="8"/>
  <c r="AU121" i="8"/>
  <c r="AT121" i="8"/>
  <c r="AV120" i="8"/>
  <c r="AU120" i="8"/>
  <c r="AT120" i="8"/>
  <c r="AV119" i="8"/>
  <c r="AU119" i="8"/>
  <c r="AT119" i="8"/>
  <c r="AV118" i="8"/>
  <c r="AU118" i="8"/>
  <c r="AT118" i="8"/>
  <c r="AV117" i="8"/>
  <c r="AU117" i="8"/>
  <c r="AT117" i="8"/>
  <c r="AV116" i="8"/>
  <c r="AY116" i="8" s="1"/>
  <c r="AU116" i="8"/>
  <c r="AT116" i="8"/>
  <c r="AV115" i="8"/>
  <c r="AU115" i="8"/>
  <c r="AT115" i="8"/>
  <c r="AV114" i="8"/>
  <c r="AU114" i="8"/>
  <c r="AT114" i="8"/>
  <c r="AV113" i="8"/>
  <c r="AU113" i="8"/>
  <c r="AT113" i="8"/>
  <c r="AV112" i="8"/>
  <c r="AU112" i="8"/>
  <c r="AT112" i="8"/>
  <c r="AV111" i="8"/>
  <c r="AU111" i="8"/>
  <c r="AT111" i="8"/>
  <c r="AV110" i="8"/>
  <c r="AU110" i="8"/>
  <c r="AT110" i="8"/>
  <c r="AV109" i="8"/>
  <c r="AU109" i="8"/>
  <c r="AT109" i="8"/>
  <c r="AV108" i="8"/>
  <c r="AU108" i="8"/>
  <c r="AT108" i="8"/>
  <c r="AV107" i="8"/>
  <c r="AU107" i="8"/>
  <c r="AT107" i="8"/>
  <c r="AV106" i="8"/>
  <c r="AU106" i="8"/>
  <c r="AT106" i="8"/>
  <c r="AV105" i="8"/>
  <c r="AU105" i="8"/>
  <c r="AT105" i="8"/>
  <c r="AV104" i="8"/>
  <c r="AU104" i="8"/>
  <c r="AT104" i="8"/>
  <c r="AV103" i="8"/>
  <c r="AU103" i="8"/>
  <c r="AT103" i="8"/>
  <c r="AV102" i="8"/>
  <c r="AU102" i="8"/>
  <c r="AT102" i="8"/>
  <c r="AV101" i="8"/>
  <c r="AU101" i="8"/>
  <c r="AT101" i="8"/>
  <c r="AV100" i="8"/>
  <c r="AU100" i="8"/>
  <c r="AT100" i="8"/>
  <c r="AV99" i="8"/>
  <c r="AU99" i="8"/>
  <c r="AT99" i="8"/>
  <c r="AV98" i="8"/>
  <c r="AU98" i="8"/>
  <c r="AT98" i="8"/>
  <c r="AV97" i="8"/>
  <c r="AU97" i="8"/>
  <c r="AT97" i="8"/>
  <c r="AV96" i="8"/>
  <c r="AU96" i="8"/>
  <c r="AT96" i="8"/>
  <c r="AV95" i="8"/>
  <c r="AU95" i="8"/>
  <c r="AT95" i="8"/>
  <c r="AV94" i="8"/>
  <c r="AU94" i="8"/>
  <c r="AT94" i="8"/>
  <c r="AV93" i="8"/>
  <c r="AU93" i="8"/>
  <c r="AT93" i="8"/>
  <c r="AV92" i="8"/>
  <c r="AU92" i="8"/>
  <c r="AT92" i="8"/>
  <c r="AV91" i="8"/>
  <c r="AY91" i="8" s="1"/>
  <c r="AU91" i="8"/>
  <c r="AX91" i="8" s="1"/>
  <c r="AT91" i="8"/>
  <c r="AV90" i="8"/>
  <c r="AU90" i="8"/>
  <c r="AT90" i="8"/>
  <c r="AV89" i="8"/>
  <c r="AU89" i="8"/>
  <c r="AT89" i="8"/>
  <c r="AV88" i="8"/>
  <c r="AU88" i="8"/>
  <c r="AT88" i="8"/>
  <c r="AV87" i="8"/>
  <c r="AU87" i="8"/>
  <c r="AT87" i="8"/>
  <c r="AV86" i="8"/>
  <c r="AU86" i="8"/>
  <c r="AT86" i="8"/>
  <c r="AV85" i="8"/>
  <c r="AU85" i="8"/>
  <c r="AT85" i="8"/>
  <c r="AV84" i="8"/>
  <c r="AU84" i="8"/>
  <c r="AT84" i="8"/>
  <c r="AV83" i="8"/>
  <c r="AU83" i="8"/>
  <c r="AT83" i="8"/>
  <c r="AV82" i="8"/>
  <c r="AU82" i="8"/>
  <c r="AT82" i="8"/>
  <c r="AV81" i="8"/>
  <c r="AU81" i="8"/>
  <c r="AT81" i="8"/>
  <c r="AV80" i="8"/>
  <c r="AU80" i="8"/>
  <c r="AT80" i="8"/>
  <c r="AV79" i="8"/>
  <c r="AU79" i="8"/>
  <c r="AT79" i="8"/>
  <c r="AV78" i="8"/>
  <c r="AU78" i="8"/>
  <c r="AT78" i="8"/>
  <c r="AV77" i="8"/>
  <c r="AU77" i="8"/>
  <c r="AT77" i="8"/>
  <c r="AV76" i="8"/>
  <c r="AU76" i="8"/>
  <c r="AT76" i="8"/>
  <c r="AV75" i="8"/>
  <c r="AU75" i="8"/>
  <c r="AT75" i="8"/>
  <c r="AV74" i="8"/>
  <c r="AU74" i="8"/>
  <c r="AT74" i="8"/>
  <c r="AV73" i="8"/>
  <c r="AU73" i="8"/>
  <c r="AT73" i="8"/>
  <c r="AV72" i="8"/>
  <c r="AU72" i="8"/>
  <c r="AT72" i="8"/>
  <c r="AV71" i="8"/>
  <c r="AU71" i="8"/>
  <c r="AT71" i="8"/>
  <c r="AV70" i="8"/>
  <c r="AU70" i="8"/>
  <c r="AT70" i="8"/>
  <c r="AV69" i="8"/>
  <c r="AU69" i="8"/>
  <c r="AT69" i="8"/>
  <c r="AV68" i="8"/>
  <c r="AU68" i="8"/>
  <c r="AT68" i="8"/>
  <c r="AV67" i="8"/>
  <c r="AU67" i="8"/>
  <c r="AT67" i="8"/>
  <c r="AV66" i="8"/>
  <c r="AY66" i="8" s="1"/>
  <c r="AU66" i="8"/>
  <c r="AT66" i="8"/>
  <c r="AV65" i="8"/>
  <c r="AU65" i="8"/>
  <c r="AT65" i="8"/>
  <c r="AV64" i="8"/>
  <c r="AU64" i="8"/>
  <c r="AT64" i="8"/>
  <c r="AV63" i="8"/>
  <c r="AU63" i="8"/>
  <c r="AT63" i="8"/>
  <c r="AV62" i="8"/>
  <c r="AU62" i="8"/>
  <c r="AT62" i="8"/>
  <c r="AV61" i="8"/>
  <c r="AU61" i="8"/>
  <c r="AT61" i="8"/>
  <c r="AV60" i="8"/>
  <c r="AU60" i="8"/>
  <c r="AT60" i="8"/>
  <c r="AV59" i="8"/>
  <c r="AU59" i="8"/>
  <c r="AT59" i="8"/>
  <c r="AV58" i="8"/>
  <c r="AU58" i="8"/>
  <c r="AT58" i="8"/>
  <c r="AV57" i="8"/>
  <c r="AU57" i="8"/>
  <c r="AT57" i="8"/>
  <c r="AV56" i="8"/>
  <c r="AU56" i="8"/>
  <c r="AT56" i="8"/>
  <c r="AV55" i="8"/>
  <c r="AU55" i="8"/>
  <c r="AT55" i="8"/>
  <c r="AV54" i="8"/>
  <c r="AU54" i="8"/>
  <c r="AT54" i="8"/>
  <c r="AV53" i="8"/>
  <c r="AU53" i="8"/>
  <c r="AT53" i="8"/>
  <c r="AV52" i="8"/>
  <c r="AU52" i="8"/>
  <c r="AT52" i="8"/>
  <c r="AV51" i="8"/>
  <c r="AU51" i="8"/>
  <c r="AT51" i="8"/>
  <c r="AV50" i="8"/>
  <c r="AU50" i="8"/>
  <c r="AT50" i="8"/>
  <c r="AV49" i="8"/>
  <c r="AU49" i="8"/>
  <c r="AT49" i="8"/>
  <c r="AV48" i="8"/>
  <c r="AY48" i="8" s="1"/>
  <c r="AU48" i="8"/>
  <c r="AT48" i="8"/>
  <c r="AV47" i="8"/>
  <c r="AU47" i="8"/>
  <c r="AT47" i="8"/>
  <c r="AV46" i="8"/>
  <c r="AU46" i="8"/>
  <c r="AT46" i="8"/>
  <c r="AV45" i="8"/>
  <c r="AU45" i="8"/>
  <c r="AT45" i="8"/>
  <c r="AV44" i="8"/>
  <c r="AU44" i="8"/>
  <c r="AT44" i="8"/>
  <c r="AV43" i="8"/>
  <c r="AU43" i="8"/>
  <c r="AT43" i="8"/>
  <c r="AV42" i="8"/>
  <c r="AU42" i="8"/>
  <c r="AT42" i="8"/>
  <c r="AV41" i="8"/>
  <c r="AU41" i="8"/>
  <c r="AT41" i="8"/>
  <c r="AV40" i="8"/>
  <c r="AU40" i="8"/>
  <c r="AT40" i="8"/>
  <c r="AV39" i="8"/>
  <c r="AY39" i="8" s="1"/>
  <c r="AU39" i="8"/>
  <c r="AX39" i="8" s="1"/>
  <c r="AT39" i="8"/>
  <c r="AV38" i="8"/>
  <c r="AU38" i="8"/>
  <c r="AT38" i="8"/>
  <c r="AV37" i="8"/>
  <c r="AU37" i="8"/>
  <c r="AT37" i="8"/>
  <c r="AV36" i="8"/>
  <c r="AU36" i="8"/>
  <c r="AT36" i="8"/>
  <c r="AV35" i="8"/>
  <c r="AU35" i="8"/>
  <c r="AT35" i="8"/>
  <c r="AV34" i="8"/>
  <c r="AU34" i="8"/>
  <c r="AT34" i="8"/>
  <c r="AV33" i="8"/>
  <c r="AU33" i="8"/>
  <c r="AT33" i="8"/>
  <c r="AV32" i="8"/>
  <c r="AU32" i="8"/>
  <c r="AT32" i="8"/>
  <c r="AV31" i="8"/>
  <c r="AU31" i="8"/>
  <c r="AT31" i="8"/>
  <c r="AV30" i="8"/>
  <c r="AU30" i="8"/>
  <c r="AT30" i="8"/>
  <c r="AV29" i="8"/>
  <c r="AU29" i="8"/>
  <c r="AT29" i="8"/>
  <c r="AV28" i="8"/>
  <c r="AU28" i="8"/>
  <c r="AT28" i="8"/>
  <c r="AV27" i="8"/>
  <c r="AU27" i="8"/>
  <c r="AT27" i="8"/>
  <c r="AV26" i="8"/>
  <c r="AY26" i="8" s="1"/>
  <c r="AU26" i="8"/>
  <c r="AT26" i="8"/>
  <c r="AT228" i="8"/>
  <c r="AU228" i="8"/>
  <c r="AV228" i="8"/>
  <c r="AT229" i="8"/>
  <c r="AU229" i="8"/>
  <c r="AV229" i="8"/>
  <c r="AT230" i="8"/>
  <c r="AU230" i="8"/>
  <c r="AV230" i="8"/>
  <c r="AT231" i="8"/>
  <c r="AU231" i="8"/>
  <c r="AV231" i="8"/>
  <c r="AT232" i="8"/>
  <c r="AU232" i="8"/>
  <c r="AV232" i="8"/>
  <c r="AT233" i="8"/>
  <c r="AU233" i="8"/>
  <c r="AV233" i="8"/>
  <c r="AT234" i="8"/>
  <c r="AU234" i="8"/>
  <c r="AV234" i="8"/>
  <c r="AT235" i="8"/>
  <c r="AU235" i="8"/>
  <c r="AV235" i="8"/>
  <c r="AT236" i="8"/>
  <c r="AU236" i="8"/>
  <c r="AV236" i="8"/>
  <c r="AT237" i="8"/>
  <c r="AU237" i="8"/>
  <c r="AV237" i="8"/>
  <c r="AT238" i="8"/>
  <c r="AU238" i="8"/>
  <c r="AV238" i="8"/>
  <c r="AT239" i="8"/>
  <c r="AU239" i="8"/>
  <c r="BB239" i="8" s="1"/>
  <c r="AV239" i="8"/>
  <c r="AY239" i="8" s="1"/>
  <c r="AT240" i="8"/>
  <c r="AU240" i="8"/>
  <c r="AV240" i="8"/>
  <c r="AT241" i="8"/>
  <c r="AU241" i="8"/>
  <c r="AX241" i="8" s="1"/>
  <c r="AV241" i="8"/>
  <c r="AY241" i="8" s="1"/>
  <c r="AT244" i="8"/>
  <c r="AU244" i="8"/>
  <c r="AX244" i="8" s="1"/>
  <c r="AV244" i="8"/>
  <c r="AY244" i="8" s="1"/>
  <c r="AT245" i="8"/>
  <c r="AU245" i="8"/>
  <c r="AV245" i="8"/>
  <c r="AT246" i="8"/>
  <c r="AU246" i="8"/>
  <c r="AV246" i="8"/>
  <c r="AT247" i="8"/>
  <c r="AU247" i="8"/>
  <c r="AV247" i="8"/>
  <c r="AF228" i="8"/>
  <c r="AG228" i="8"/>
  <c r="AH228" i="8"/>
  <c r="AF229" i="8"/>
  <c r="AG229" i="8"/>
  <c r="AH229" i="8"/>
  <c r="AF230" i="8"/>
  <c r="AG230" i="8"/>
  <c r="AH230" i="8"/>
  <c r="AF231" i="8"/>
  <c r="AG231" i="8"/>
  <c r="AH231" i="8"/>
  <c r="AF232" i="8"/>
  <c r="AG232" i="8"/>
  <c r="AH232" i="8"/>
  <c r="AF233" i="8"/>
  <c r="AG233" i="8"/>
  <c r="AH233" i="8"/>
  <c r="AF234" i="8"/>
  <c r="AG234" i="8"/>
  <c r="AH234" i="8"/>
  <c r="AF235" i="8"/>
  <c r="AG235" i="8"/>
  <c r="AH235" i="8"/>
  <c r="AF236" i="8"/>
  <c r="AG236" i="8"/>
  <c r="AH236" i="8"/>
  <c r="AF237" i="8"/>
  <c r="AG237" i="8"/>
  <c r="AH237" i="8"/>
  <c r="AF238" i="8"/>
  <c r="AG238" i="8"/>
  <c r="AH238" i="8"/>
  <c r="AF239" i="8"/>
  <c r="AG239" i="8"/>
  <c r="AH239" i="8"/>
  <c r="AF240" i="8"/>
  <c r="AG240" i="8"/>
  <c r="AH240" i="8"/>
  <c r="AF241" i="8"/>
  <c r="AG241" i="8"/>
  <c r="AF244" i="8"/>
  <c r="AG244" i="8"/>
  <c r="AH244" i="8"/>
  <c r="AF245" i="8"/>
  <c r="AG245" i="8"/>
  <c r="AH245" i="8"/>
  <c r="AF246" i="8"/>
  <c r="AG246" i="8"/>
  <c r="AH246" i="8"/>
  <c r="AF247" i="8"/>
  <c r="AG247" i="8"/>
  <c r="AH247" i="8"/>
  <c r="AH125" i="8"/>
  <c r="AG125" i="8"/>
  <c r="AF125" i="8"/>
  <c r="AH124" i="8"/>
  <c r="AG124" i="8"/>
  <c r="AF124" i="8"/>
  <c r="AH123" i="8"/>
  <c r="AG123" i="8"/>
  <c r="AF123" i="8"/>
  <c r="AH122" i="8"/>
  <c r="AG122" i="8"/>
  <c r="AF122" i="8"/>
  <c r="AH121" i="8"/>
  <c r="AG121" i="8"/>
  <c r="AF121" i="8"/>
  <c r="AH120" i="8"/>
  <c r="AG120" i="8"/>
  <c r="AF120" i="8"/>
  <c r="AH119" i="8"/>
  <c r="AG119" i="8"/>
  <c r="AF119" i="8"/>
  <c r="AH118" i="8"/>
  <c r="AG118" i="8"/>
  <c r="AF118" i="8"/>
  <c r="AH117" i="8"/>
  <c r="AG117" i="8"/>
  <c r="AF117" i="8"/>
  <c r="AH116" i="8"/>
  <c r="AK116" i="8" s="1"/>
  <c r="AG116" i="8"/>
  <c r="AF116" i="8"/>
  <c r="AH105" i="8"/>
  <c r="AG105" i="8"/>
  <c r="AF105" i="8"/>
  <c r="AH104" i="8"/>
  <c r="AG104" i="8"/>
  <c r="AF104" i="8"/>
  <c r="AH103" i="8"/>
  <c r="AG103" i="8"/>
  <c r="AF103" i="8"/>
  <c r="AH102" i="8"/>
  <c r="AG102" i="8"/>
  <c r="AF102" i="8"/>
  <c r="AH101" i="8"/>
  <c r="AG101" i="8"/>
  <c r="AF101" i="8"/>
  <c r="AH100" i="8"/>
  <c r="AG100" i="8"/>
  <c r="AF100" i="8"/>
  <c r="AH99" i="8"/>
  <c r="AG99" i="8"/>
  <c r="AF99" i="8"/>
  <c r="AH98" i="8"/>
  <c r="AG98" i="8"/>
  <c r="AF98" i="8"/>
  <c r="AH97" i="8"/>
  <c r="AG97" i="8"/>
  <c r="AF97" i="8"/>
  <c r="AH96" i="8"/>
  <c r="AG96" i="8"/>
  <c r="AF96" i="8"/>
  <c r="AH95" i="8"/>
  <c r="AG95" i="8"/>
  <c r="AF95" i="8"/>
  <c r="AH94" i="8"/>
  <c r="AG94" i="8"/>
  <c r="AF94" i="8"/>
  <c r="AH93" i="8"/>
  <c r="AG93" i="8"/>
  <c r="AF93" i="8"/>
  <c r="AH92" i="8"/>
  <c r="AG92" i="8"/>
  <c r="AF92" i="8"/>
  <c r="AH91" i="8"/>
  <c r="AK91" i="8" s="1"/>
  <c r="AG91" i="8"/>
  <c r="AJ91" i="8" s="1"/>
  <c r="AF91" i="8"/>
  <c r="AH90" i="8"/>
  <c r="AG90" i="8"/>
  <c r="AF90" i="8"/>
  <c r="AH89" i="8"/>
  <c r="AG89" i="8"/>
  <c r="AF89" i="8"/>
  <c r="AH88" i="8"/>
  <c r="AG88" i="8"/>
  <c r="AF88" i="8"/>
  <c r="AH87" i="8"/>
  <c r="AG87" i="8"/>
  <c r="AF87" i="8"/>
  <c r="AH86" i="8"/>
  <c r="AG86" i="8"/>
  <c r="AF86" i="8"/>
  <c r="AH85" i="8"/>
  <c r="AG85" i="8"/>
  <c r="AF85" i="8"/>
  <c r="AH84" i="8"/>
  <c r="AG84" i="8"/>
  <c r="AF84" i="8"/>
  <c r="AH83" i="8"/>
  <c r="AG83" i="8"/>
  <c r="AF83" i="8"/>
  <c r="AH82" i="8"/>
  <c r="AG82" i="8"/>
  <c r="AF82" i="8"/>
  <c r="AH81" i="8"/>
  <c r="AG81" i="8"/>
  <c r="AF81" i="8"/>
  <c r="AH80" i="8"/>
  <c r="AG80" i="8"/>
  <c r="AF80" i="8"/>
  <c r="AH79" i="8"/>
  <c r="AG79" i="8"/>
  <c r="AF79" i="8"/>
  <c r="AH78" i="8"/>
  <c r="AG78" i="8"/>
  <c r="AF78" i="8"/>
  <c r="AH77" i="8"/>
  <c r="AG77" i="8"/>
  <c r="AF77" i="8"/>
  <c r="AH76" i="8"/>
  <c r="AG76" i="8"/>
  <c r="AF76" i="8"/>
  <c r="AH75" i="8"/>
  <c r="AG75" i="8"/>
  <c r="AF75" i="8"/>
  <c r="AH74" i="8"/>
  <c r="AG74" i="8"/>
  <c r="AF74" i="8"/>
  <c r="AH73" i="8"/>
  <c r="AG73" i="8"/>
  <c r="AF73" i="8"/>
  <c r="AH72" i="8"/>
  <c r="AG72" i="8"/>
  <c r="AF72" i="8"/>
  <c r="AH71" i="8"/>
  <c r="AG71" i="8"/>
  <c r="AF71" i="8"/>
  <c r="AH70" i="8"/>
  <c r="AG70" i="8"/>
  <c r="AF70" i="8"/>
  <c r="AH69" i="8"/>
  <c r="AG69" i="8"/>
  <c r="AF69" i="8"/>
  <c r="AH68" i="8"/>
  <c r="AG68" i="8"/>
  <c r="AF68" i="8"/>
  <c r="AH67" i="8"/>
  <c r="AG67" i="8"/>
  <c r="AF67" i="8"/>
  <c r="AH66" i="8"/>
  <c r="AK66" i="8" s="1"/>
  <c r="AG66" i="8"/>
  <c r="AF66" i="8"/>
  <c r="AH65" i="8"/>
  <c r="AG65" i="8"/>
  <c r="AF65" i="8"/>
  <c r="AH64" i="8"/>
  <c r="AG64" i="8"/>
  <c r="AF64" i="8"/>
  <c r="AH63" i="8"/>
  <c r="AG63" i="8"/>
  <c r="AF63" i="8"/>
  <c r="AH62" i="8"/>
  <c r="AG62" i="8"/>
  <c r="AF62" i="8"/>
  <c r="AH61" i="8"/>
  <c r="AG61" i="8"/>
  <c r="AF61" i="8"/>
  <c r="AH60" i="8"/>
  <c r="AG60" i="8"/>
  <c r="AF60" i="8"/>
  <c r="AH59" i="8"/>
  <c r="AG59" i="8"/>
  <c r="AF59" i="8"/>
  <c r="AH58" i="8"/>
  <c r="AG58" i="8"/>
  <c r="AF58" i="8"/>
  <c r="AH57" i="8"/>
  <c r="AG57" i="8"/>
  <c r="AF57" i="8"/>
  <c r="AH56" i="8"/>
  <c r="AG56" i="8"/>
  <c r="AF56" i="8"/>
  <c r="AH55" i="8"/>
  <c r="AG55" i="8"/>
  <c r="AF55" i="8"/>
  <c r="AH54" i="8"/>
  <c r="AG54" i="8"/>
  <c r="AF54" i="8"/>
  <c r="AH53" i="8"/>
  <c r="AG53" i="8"/>
  <c r="AF53" i="8"/>
  <c r="AH52" i="8"/>
  <c r="AG52" i="8"/>
  <c r="AF52" i="8"/>
  <c r="AH51" i="8"/>
  <c r="AG51" i="8"/>
  <c r="AF51" i="8"/>
  <c r="AH50" i="8"/>
  <c r="AG50" i="8"/>
  <c r="AF50" i="8"/>
  <c r="AH49" i="8"/>
  <c r="AG49" i="8"/>
  <c r="AF49" i="8"/>
  <c r="AH48" i="8"/>
  <c r="AK48" i="8" s="1"/>
  <c r="AG48" i="8"/>
  <c r="AF48" i="8"/>
  <c r="AH47" i="8"/>
  <c r="AG47" i="8"/>
  <c r="AF47" i="8"/>
  <c r="AH46" i="8"/>
  <c r="AG46" i="8"/>
  <c r="AF46" i="8"/>
  <c r="AH45" i="8"/>
  <c r="AG45" i="8"/>
  <c r="AF45" i="8"/>
  <c r="AH44" i="8"/>
  <c r="AG44" i="8"/>
  <c r="AF44" i="8"/>
  <c r="AH43" i="8"/>
  <c r="AG43" i="8"/>
  <c r="AF43" i="8"/>
  <c r="AH42" i="8"/>
  <c r="AG42" i="8"/>
  <c r="AF42" i="8"/>
  <c r="AH41" i="8"/>
  <c r="AG41" i="8"/>
  <c r="AF41" i="8"/>
  <c r="AH40" i="8"/>
  <c r="AG40" i="8"/>
  <c r="AF40" i="8"/>
  <c r="AH39" i="8"/>
  <c r="AK39" i="8" s="1"/>
  <c r="AG39" i="8"/>
  <c r="AJ39" i="8" s="1"/>
  <c r="AF39" i="8"/>
  <c r="AH38" i="8"/>
  <c r="AG38" i="8"/>
  <c r="AF38" i="8"/>
  <c r="AH37" i="8"/>
  <c r="AG37" i="8"/>
  <c r="AF37" i="8"/>
  <c r="AH36" i="8"/>
  <c r="AG36" i="8"/>
  <c r="AF36" i="8"/>
  <c r="AH35" i="8"/>
  <c r="AG35" i="8"/>
  <c r="AF35" i="8"/>
  <c r="AH34" i="8"/>
  <c r="AG34" i="8"/>
  <c r="AF34" i="8"/>
  <c r="AH33" i="8"/>
  <c r="AG33" i="8"/>
  <c r="AF33" i="8"/>
  <c r="AH32" i="8"/>
  <c r="AG32" i="8"/>
  <c r="AF32" i="8"/>
  <c r="AH31" i="8"/>
  <c r="AG31" i="8"/>
  <c r="AF31" i="8"/>
  <c r="AH30" i="8"/>
  <c r="AG30" i="8"/>
  <c r="AF30" i="8"/>
  <c r="AH29" i="8"/>
  <c r="AG29" i="8"/>
  <c r="AF29" i="8"/>
  <c r="AH28" i="8"/>
  <c r="AG28" i="8"/>
  <c r="AF28" i="8"/>
  <c r="AH27" i="8"/>
  <c r="AG27" i="8"/>
  <c r="AF27" i="8"/>
  <c r="AH26" i="8"/>
  <c r="AK26" i="8" s="1"/>
  <c r="AG26" i="8"/>
  <c r="AF26" i="8"/>
  <c r="V261" i="8"/>
  <c r="W261" i="8"/>
  <c r="X261" i="8"/>
  <c r="Y261" i="8"/>
  <c r="Z261" i="8"/>
  <c r="AA261" i="8"/>
  <c r="AB261" i="8"/>
  <c r="V262" i="8"/>
  <c r="W262" i="8"/>
  <c r="X262" i="8"/>
  <c r="Y262" i="8"/>
  <c r="Z262" i="8"/>
  <c r="AA262" i="8"/>
  <c r="AB262" i="8"/>
  <c r="V263" i="8"/>
  <c r="W263" i="8"/>
  <c r="X263" i="8"/>
  <c r="Y263" i="8"/>
  <c r="Z263" i="8"/>
  <c r="AA263" i="8"/>
  <c r="AB263" i="8"/>
  <c r="V264" i="8"/>
  <c r="W264" i="8"/>
  <c r="X264" i="8"/>
  <c r="Y264" i="8"/>
  <c r="Z264" i="8"/>
  <c r="AA264" i="8"/>
  <c r="AB264" i="8"/>
  <c r="V265" i="8"/>
  <c r="W265" i="8"/>
  <c r="X265" i="8"/>
  <c r="Y265" i="8"/>
  <c r="Z265" i="8"/>
  <c r="AA265" i="8"/>
  <c r="AB265" i="8"/>
  <c r="V266" i="8"/>
  <c r="W266" i="8"/>
  <c r="X266" i="8"/>
  <c r="Y266" i="8"/>
  <c r="Z266" i="8"/>
  <c r="AA266" i="8"/>
  <c r="AB266" i="8"/>
  <c r="V267" i="8"/>
  <c r="W267" i="8"/>
  <c r="X267" i="8"/>
  <c r="Y267" i="8"/>
  <c r="Z267" i="8"/>
  <c r="AA267" i="8"/>
  <c r="AB267" i="8"/>
  <c r="V228" i="8"/>
  <c r="W228" i="8"/>
  <c r="X228" i="8"/>
  <c r="Y228" i="8"/>
  <c r="Z228" i="8"/>
  <c r="AA228" i="8"/>
  <c r="AB228" i="8"/>
  <c r="V229" i="8"/>
  <c r="W229" i="8"/>
  <c r="X229" i="8"/>
  <c r="Y229" i="8"/>
  <c r="Z229" i="8"/>
  <c r="AA229" i="8"/>
  <c r="AB229" i="8"/>
  <c r="V230" i="8"/>
  <c r="W230" i="8"/>
  <c r="X230" i="8"/>
  <c r="Y230" i="8"/>
  <c r="Z230" i="8"/>
  <c r="AA230" i="8"/>
  <c r="AB230" i="8"/>
  <c r="V231" i="8"/>
  <c r="W231" i="8"/>
  <c r="X231" i="8"/>
  <c r="Y231" i="8"/>
  <c r="Z231" i="8"/>
  <c r="AA231" i="8"/>
  <c r="AB231" i="8"/>
  <c r="V232" i="8"/>
  <c r="W232" i="8"/>
  <c r="X232" i="8"/>
  <c r="Y232" i="8"/>
  <c r="Z232" i="8"/>
  <c r="AA232" i="8"/>
  <c r="AB232" i="8"/>
  <c r="V233" i="8"/>
  <c r="W233" i="8"/>
  <c r="X233" i="8"/>
  <c r="Y233" i="8"/>
  <c r="Z233" i="8"/>
  <c r="AA233" i="8"/>
  <c r="AB233" i="8"/>
  <c r="V234" i="8"/>
  <c r="W234" i="8"/>
  <c r="X234" i="8"/>
  <c r="Y234" i="8"/>
  <c r="Z234" i="8"/>
  <c r="AA234" i="8"/>
  <c r="AB234" i="8"/>
  <c r="V235" i="8"/>
  <c r="W235" i="8"/>
  <c r="X235" i="8"/>
  <c r="Y235" i="8"/>
  <c r="Z235" i="8"/>
  <c r="AA235" i="8"/>
  <c r="AB235" i="8"/>
  <c r="V236" i="8"/>
  <c r="W236" i="8"/>
  <c r="X236" i="8"/>
  <c r="Y236" i="8"/>
  <c r="Z236" i="8"/>
  <c r="AA236" i="8"/>
  <c r="AB236" i="8"/>
  <c r="V237" i="8"/>
  <c r="W237" i="8"/>
  <c r="X237" i="8"/>
  <c r="Y237" i="8"/>
  <c r="Z237" i="8"/>
  <c r="AA237" i="8"/>
  <c r="AB237" i="8"/>
  <c r="V238" i="8"/>
  <c r="W238" i="8"/>
  <c r="X238" i="8"/>
  <c r="Y238" i="8"/>
  <c r="Z238" i="8"/>
  <c r="AA238" i="8"/>
  <c r="AB238" i="8"/>
  <c r="V239" i="8"/>
  <c r="AA239" i="8"/>
  <c r="V246" i="8"/>
  <c r="W246" i="8"/>
  <c r="X246" i="8"/>
  <c r="Y246" i="8"/>
  <c r="Z246" i="8"/>
  <c r="AA246" i="8"/>
  <c r="AB246" i="8"/>
  <c r="V247" i="8"/>
  <c r="W247" i="8"/>
  <c r="X247" i="8"/>
  <c r="Y247" i="8"/>
  <c r="Z247" i="8"/>
  <c r="AA247" i="8"/>
  <c r="AB247" i="8"/>
  <c r="W125" i="8"/>
  <c r="V125" i="8"/>
  <c r="W124" i="8"/>
  <c r="V124" i="8"/>
  <c r="W123" i="8"/>
  <c r="V123" i="8"/>
  <c r="W122" i="8"/>
  <c r="V122" i="8"/>
  <c r="W121" i="8"/>
  <c r="V121" i="8"/>
  <c r="W120" i="8"/>
  <c r="V120" i="8"/>
  <c r="W119" i="8"/>
  <c r="V119" i="8"/>
  <c r="W118" i="8"/>
  <c r="V118" i="8"/>
  <c r="W117" i="8"/>
  <c r="V117" i="8"/>
  <c r="W115" i="8"/>
  <c r="V115" i="8"/>
  <c r="W114" i="8"/>
  <c r="V114" i="8"/>
  <c r="W113" i="8"/>
  <c r="V113" i="8"/>
  <c r="W112" i="8"/>
  <c r="V112" i="8"/>
  <c r="W111" i="8"/>
  <c r="V111" i="8"/>
  <c r="W110" i="8"/>
  <c r="V110" i="8"/>
  <c r="W109" i="8"/>
  <c r="V109" i="8"/>
  <c r="W108" i="8"/>
  <c r="V108" i="8"/>
  <c r="W107" i="8"/>
  <c r="V107" i="8"/>
  <c r="W106" i="8"/>
  <c r="V106" i="8"/>
  <c r="W105" i="8"/>
  <c r="V105" i="8"/>
  <c r="W104" i="8"/>
  <c r="V104" i="8"/>
  <c r="W103" i="8"/>
  <c r="V103" i="8"/>
  <c r="W102" i="8"/>
  <c r="V102" i="8"/>
  <c r="W101" i="8"/>
  <c r="V101" i="8"/>
  <c r="W100" i="8"/>
  <c r="V100" i="8"/>
  <c r="W99" i="8"/>
  <c r="V99" i="8"/>
  <c r="W98" i="8"/>
  <c r="V98" i="8"/>
  <c r="W97" i="8"/>
  <c r="V97" i="8"/>
  <c r="W96" i="8"/>
  <c r="V96" i="8"/>
  <c r="T105" i="8"/>
  <c r="S105" i="8"/>
  <c r="R105" i="8"/>
  <c r="T104" i="8"/>
  <c r="S104" i="8"/>
  <c r="R104" i="8"/>
  <c r="T103" i="8"/>
  <c r="S103" i="8"/>
  <c r="R103" i="8"/>
  <c r="T102" i="8"/>
  <c r="S102" i="8"/>
  <c r="R102" i="8"/>
  <c r="T101" i="8"/>
  <c r="S101" i="8"/>
  <c r="R101" i="8"/>
  <c r="T100" i="8"/>
  <c r="S100" i="8"/>
  <c r="R100" i="8"/>
  <c r="T99" i="8"/>
  <c r="S99" i="8"/>
  <c r="R99" i="8"/>
  <c r="T98" i="8"/>
  <c r="S98" i="8"/>
  <c r="R98" i="8"/>
  <c r="T97" i="8"/>
  <c r="S97" i="8"/>
  <c r="R97" i="8"/>
  <c r="T96" i="8"/>
  <c r="S96" i="8"/>
  <c r="R96" i="8"/>
  <c r="R228" i="8"/>
  <c r="S228" i="8"/>
  <c r="T228" i="8"/>
  <c r="R229" i="8"/>
  <c r="S229" i="8"/>
  <c r="T229" i="8"/>
  <c r="R230" i="8"/>
  <c r="S230" i="8"/>
  <c r="T230" i="8"/>
  <c r="R231" i="8"/>
  <c r="S231" i="8"/>
  <c r="T231" i="8"/>
  <c r="R232" i="8"/>
  <c r="S232" i="8"/>
  <c r="T232" i="8"/>
  <c r="R233" i="8"/>
  <c r="S233" i="8"/>
  <c r="T233" i="8"/>
  <c r="R234" i="8"/>
  <c r="S234" i="8"/>
  <c r="T234" i="8"/>
  <c r="R235" i="8"/>
  <c r="S235" i="8"/>
  <c r="T235" i="8"/>
  <c r="R236" i="8"/>
  <c r="S236" i="8"/>
  <c r="T236" i="8"/>
  <c r="R237" i="8"/>
  <c r="S237" i="8"/>
  <c r="T237" i="8"/>
  <c r="R238" i="8"/>
  <c r="S238" i="8"/>
  <c r="T238" i="8"/>
  <c r="R239" i="8"/>
  <c r="S239" i="8"/>
  <c r="X239" i="8" s="1"/>
  <c r="T239" i="8"/>
  <c r="W239" i="8" s="1"/>
  <c r="R240" i="8"/>
  <c r="S240" i="8"/>
  <c r="AB240" i="8" s="1"/>
  <c r="T240" i="8"/>
  <c r="W240" i="8" s="1"/>
  <c r="R241" i="8"/>
  <c r="S241" i="8"/>
  <c r="T241" i="8"/>
  <c r="V244" i="8"/>
  <c r="W244" i="8"/>
  <c r="R245" i="8"/>
  <c r="S245" i="8"/>
  <c r="Z245" i="8" s="1"/>
  <c r="T245" i="8"/>
  <c r="Y245" i="8" s="1"/>
  <c r="R246" i="8"/>
  <c r="S246" i="8"/>
  <c r="T246" i="8"/>
  <c r="R247" i="8"/>
  <c r="S247" i="8"/>
  <c r="T247" i="8"/>
  <c r="W85" i="8"/>
  <c r="V85" i="8"/>
  <c r="W84" i="8"/>
  <c r="V84" i="8"/>
  <c r="W83" i="8"/>
  <c r="V83" i="8"/>
  <c r="W82" i="8"/>
  <c r="V82" i="8"/>
  <c r="W81" i="8"/>
  <c r="V81" i="8"/>
  <c r="W80" i="8"/>
  <c r="V80" i="8"/>
  <c r="W79" i="8"/>
  <c r="V79" i="8"/>
  <c r="W78" i="8"/>
  <c r="V78" i="8"/>
  <c r="W77" i="8"/>
  <c r="V77" i="8"/>
  <c r="W76" i="8"/>
  <c r="V76" i="8"/>
  <c r="W65" i="8"/>
  <c r="V65" i="8"/>
  <c r="W64" i="8"/>
  <c r="V64" i="8"/>
  <c r="W63" i="8"/>
  <c r="V63" i="8"/>
  <c r="W62" i="8"/>
  <c r="V62" i="8"/>
  <c r="W61" i="8"/>
  <c r="V61" i="8"/>
  <c r="W60" i="8"/>
  <c r="V60" i="8"/>
  <c r="W59" i="8"/>
  <c r="V59" i="8"/>
  <c r="W58" i="8"/>
  <c r="V58" i="8"/>
  <c r="W57" i="8"/>
  <c r="V57" i="8"/>
  <c r="T65" i="8"/>
  <c r="S65" i="8"/>
  <c r="R65" i="8"/>
  <c r="T64" i="8"/>
  <c r="S64" i="8"/>
  <c r="R64" i="8"/>
  <c r="T63" i="8"/>
  <c r="S63" i="8"/>
  <c r="R63" i="8"/>
  <c r="T62" i="8"/>
  <c r="S62" i="8"/>
  <c r="R62" i="8"/>
  <c r="T61" i="8"/>
  <c r="S61" i="8"/>
  <c r="R61" i="8"/>
  <c r="T60" i="8"/>
  <c r="S60" i="8"/>
  <c r="R60" i="8"/>
  <c r="T59" i="8"/>
  <c r="S59" i="8"/>
  <c r="R59" i="8"/>
  <c r="T58" i="8"/>
  <c r="S58" i="8"/>
  <c r="R58" i="8"/>
  <c r="T57" i="8"/>
  <c r="S57" i="8"/>
  <c r="R57" i="8"/>
  <c r="T56" i="8"/>
  <c r="W56" i="8" s="1"/>
  <c r="S56" i="8"/>
  <c r="V56" i="8" s="1"/>
  <c r="R56" i="8"/>
  <c r="T85" i="8"/>
  <c r="S85" i="8"/>
  <c r="R85" i="8"/>
  <c r="T84" i="8"/>
  <c r="S84" i="8"/>
  <c r="R84" i="8"/>
  <c r="T83" i="8"/>
  <c r="S83" i="8"/>
  <c r="R83" i="8"/>
  <c r="T82" i="8"/>
  <c r="S82" i="8"/>
  <c r="R82" i="8"/>
  <c r="T81" i="8"/>
  <c r="S81" i="8"/>
  <c r="R81" i="8"/>
  <c r="T80" i="8"/>
  <c r="S80" i="8"/>
  <c r="R80" i="8"/>
  <c r="T79" i="8"/>
  <c r="S79" i="8"/>
  <c r="R79" i="8"/>
  <c r="T78" i="8"/>
  <c r="S78" i="8"/>
  <c r="R78" i="8"/>
  <c r="T77" i="8"/>
  <c r="S77" i="8"/>
  <c r="R77" i="8"/>
  <c r="T76" i="8"/>
  <c r="S76" i="8"/>
  <c r="R76" i="8"/>
  <c r="BC96" i="8" l="1"/>
  <c r="BB96" i="8" s="1"/>
  <c r="AA56" i="8"/>
  <c r="Z56" i="8" s="1"/>
  <c r="AX48" i="8"/>
  <c r="AZ76" i="8"/>
  <c r="BA76" i="8" s="1"/>
  <c r="AZ96" i="8"/>
  <c r="BA96" i="8" s="1"/>
  <c r="AX26" i="8"/>
  <c r="AX66" i="8"/>
  <c r="AJ66" i="8"/>
  <c r="AJ26" i="8"/>
  <c r="AJ48" i="8"/>
  <c r="AX116" i="8"/>
  <c r="AL86" i="8"/>
  <c r="AM86" i="8" s="1"/>
  <c r="AL116" i="8"/>
  <c r="AM116" i="8" s="1"/>
  <c r="AB96" i="8"/>
  <c r="AA96" i="8"/>
  <c r="Z96" i="8" s="1"/>
  <c r="BC56" i="8"/>
  <c r="BB56" i="8" s="1"/>
  <c r="X96" i="8"/>
  <c r="Y96" i="8" s="1"/>
  <c r="BD46" i="8"/>
  <c r="BC46" i="8"/>
  <c r="BB46" i="8" s="1"/>
  <c r="AZ86" i="8"/>
  <c r="BA86" i="8" s="1"/>
  <c r="BD96" i="8"/>
  <c r="BC86" i="8"/>
  <c r="BB86" i="8" s="1"/>
  <c r="AJ116" i="8"/>
  <c r="AP56" i="8"/>
  <c r="AP96" i="8"/>
  <c r="BD86" i="8"/>
  <c r="AO56" i="8"/>
  <c r="AN56" i="8" s="1"/>
  <c r="AO96" i="8"/>
  <c r="AN96" i="8" s="1"/>
  <c r="AZ46" i="8"/>
  <c r="BA46" i="8" s="1"/>
  <c r="AP46" i="8"/>
  <c r="AP116" i="8"/>
  <c r="AZ106" i="8"/>
  <c r="BA106" i="8" s="1"/>
  <c r="BD116" i="8"/>
  <c r="AO46" i="8"/>
  <c r="AN46" i="8" s="1"/>
  <c r="AO86" i="8"/>
  <c r="AN86" i="8" s="1"/>
  <c r="AO116" i="8"/>
  <c r="AN116" i="8" s="1"/>
  <c r="BC26" i="8"/>
  <c r="BB26" i="8" s="1"/>
  <c r="BC36" i="8"/>
  <c r="BB36" i="8" s="1"/>
  <c r="BC116" i="8"/>
  <c r="BB116" i="8" s="1"/>
  <c r="W245" i="8"/>
  <c r="AP36" i="8"/>
  <c r="BD56" i="8"/>
  <c r="BD106" i="8"/>
  <c r="AO36" i="8"/>
  <c r="AN36" i="8" s="1"/>
  <c r="BC106" i="8"/>
  <c r="BB106" i="8" s="1"/>
  <c r="BD244" i="8"/>
  <c r="BC244" i="8"/>
  <c r="BB244" i="8"/>
  <c r="BA244" i="8"/>
  <c r="AZ244" i="8"/>
  <c r="X245" i="8"/>
  <c r="V245" i="8"/>
  <c r="AB245" i="8"/>
  <c r="AA245" i="8"/>
  <c r="BD241" i="8"/>
  <c r="BC241" i="8"/>
  <c r="BB241" i="8"/>
  <c r="BA241" i="8"/>
  <c r="AZ241" i="8"/>
  <c r="BA239" i="8"/>
  <c r="Y239" i="8"/>
  <c r="AZ239" i="8"/>
  <c r="AX239" i="8"/>
  <c r="AB239" i="8"/>
  <c r="Z239" i="8"/>
  <c r="BD239" i="8"/>
  <c r="AB244" i="8"/>
  <c r="AA244" i="8"/>
  <c r="Z244" i="8"/>
  <c r="Y244" i="8"/>
  <c r="X244" i="8"/>
  <c r="AA240" i="8"/>
  <c r="Y240" i="8"/>
  <c r="X240" i="8"/>
  <c r="V240" i="8"/>
  <c r="Z240" i="8"/>
  <c r="BD26" i="8"/>
  <c r="AL26" i="8"/>
  <c r="AM26" i="8" s="1"/>
  <c r="AO26" i="8"/>
  <c r="BD36" i="8"/>
  <c r="AP26" i="8"/>
  <c r="AP86" i="8"/>
  <c r="AO66" i="8"/>
  <c r="AN66" i="8" s="1"/>
  <c r="AP66" i="8"/>
  <c r="AZ66" i="8"/>
  <c r="BA66" i="8" s="1"/>
  <c r="BC66" i="8"/>
  <c r="BB66" i="8" s="1"/>
  <c r="BD66" i="8"/>
  <c r="AP76" i="8"/>
  <c r="AO76" i="8"/>
  <c r="AN76" i="8" s="1"/>
  <c r="BD76" i="8"/>
  <c r="BC76" i="8"/>
  <c r="BB76" i="8" s="1"/>
  <c r="AZ26" i="8"/>
  <c r="BA26" i="8" s="1"/>
  <c r="AZ36" i="8"/>
  <c r="BA36" i="8" s="1"/>
  <c r="AL36" i="8"/>
  <c r="AM36" i="8" s="1"/>
  <c r="AL46" i="8"/>
  <c r="AM46" i="8" s="1"/>
  <c r="AZ56" i="8"/>
  <c r="BA56" i="8" s="1"/>
  <c r="AL56" i="8"/>
  <c r="AM56" i="8" s="1"/>
  <c r="X56" i="8"/>
  <c r="Y56" i="8" s="1"/>
  <c r="AL66" i="8"/>
  <c r="AM66" i="8" s="1"/>
  <c r="AL76" i="8"/>
  <c r="AM76" i="8" s="1"/>
  <c r="AL96" i="8"/>
  <c r="AM96" i="8" s="1"/>
  <c r="AZ116" i="8"/>
  <c r="BA116" i="8" s="1"/>
  <c r="AA76" i="8"/>
  <c r="Z76" i="8" s="1"/>
  <c r="AB56" i="8"/>
  <c r="AB76" i="8"/>
  <c r="X76" i="8"/>
  <c r="Y76" i="8" s="1"/>
  <c r="AN26" i="8" l="1"/>
  <c r="AJ239" i="8" l="1"/>
  <c r="AK239" i="8"/>
  <c r="AJ246" i="8"/>
  <c r="AK246" i="8"/>
  <c r="AL246" i="8"/>
  <c r="AM246" i="8"/>
  <c r="AN246" i="8"/>
  <c r="AO246" i="8"/>
  <c r="AP246" i="8"/>
  <c r="AJ247" i="8"/>
  <c r="AK247" i="8"/>
  <c r="AL247" i="8"/>
  <c r="AM247" i="8"/>
  <c r="AN247" i="8"/>
  <c r="AO247" i="8"/>
  <c r="AP247" i="8"/>
  <c r="AO239" i="8" l="1"/>
  <c r="AM239" i="8"/>
  <c r="AP239" i="8"/>
  <c r="AN239" i="8"/>
  <c r="AL239" i="8"/>
  <c r="AY257" i="8" l="1"/>
  <c r="AX257" i="8"/>
  <c r="AY256" i="8"/>
  <c r="AX256" i="8"/>
  <c r="AY255" i="8"/>
  <c r="AX255" i="8"/>
  <c r="AY254" i="8"/>
  <c r="AX254" i="8"/>
  <c r="AY253" i="8"/>
  <c r="AX253" i="8"/>
  <c r="AY252" i="8"/>
  <c r="AX252" i="8"/>
  <c r="AY250" i="8"/>
  <c r="AX250" i="8"/>
  <c r="AY249" i="8"/>
  <c r="AX249" i="8"/>
  <c r="AY248" i="8"/>
  <c r="AX248" i="8"/>
  <c r="AY225" i="8"/>
  <c r="AX225" i="8"/>
  <c r="AY224" i="8"/>
  <c r="AX224" i="8"/>
  <c r="AY223" i="8"/>
  <c r="AX223" i="8"/>
  <c r="AY222" i="8"/>
  <c r="AX222" i="8"/>
  <c r="AY221" i="8"/>
  <c r="AX221" i="8"/>
  <c r="AY220" i="8"/>
  <c r="AX220" i="8"/>
  <c r="AY219" i="8"/>
  <c r="AX219" i="8"/>
  <c r="AY218" i="8"/>
  <c r="AX218" i="8"/>
  <c r="AY217" i="8"/>
  <c r="AX217" i="8"/>
  <c r="AY215" i="8"/>
  <c r="AX215" i="8"/>
  <c r="AY214" i="8"/>
  <c r="AX214" i="8"/>
  <c r="AY213" i="8"/>
  <c r="AX213" i="8"/>
  <c r="AY212" i="8"/>
  <c r="AX212" i="8"/>
  <c r="AY211" i="8"/>
  <c r="AX211" i="8"/>
  <c r="AY210" i="8"/>
  <c r="AX210" i="8"/>
  <c r="AY209" i="8"/>
  <c r="AX209" i="8"/>
  <c r="AY208" i="8"/>
  <c r="AX208" i="8"/>
  <c r="AY206" i="8"/>
  <c r="AX206" i="8"/>
  <c r="AY205" i="8"/>
  <c r="AX205" i="8"/>
  <c r="AY204" i="8"/>
  <c r="AX204" i="8"/>
  <c r="AY203" i="8"/>
  <c r="AX203" i="8"/>
  <c r="AY202" i="8"/>
  <c r="AX202" i="8"/>
  <c r="AY201" i="8"/>
  <c r="AX201" i="8"/>
  <c r="AY200" i="8"/>
  <c r="AX200" i="8"/>
  <c r="AY199" i="8"/>
  <c r="AX199" i="8"/>
  <c r="AY198" i="8"/>
  <c r="AX198" i="8"/>
  <c r="AY196" i="8"/>
  <c r="AX196" i="8"/>
  <c r="AY195" i="8"/>
  <c r="AX195" i="8"/>
  <c r="AY194" i="8"/>
  <c r="AX194" i="8"/>
  <c r="AY193" i="8"/>
  <c r="AX193" i="8"/>
  <c r="AY192" i="8"/>
  <c r="AX192" i="8"/>
  <c r="AY191" i="8"/>
  <c r="AX191" i="8"/>
  <c r="AY190" i="8"/>
  <c r="AX190" i="8"/>
  <c r="AY189" i="8"/>
  <c r="AX189" i="8"/>
  <c r="AY188" i="8"/>
  <c r="AX188" i="8"/>
  <c r="AY187" i="8"/>
  <c r="AX187" i="8"/>
  <c r="AY185" i="8"/>
  <c r="AX185" i="8"/>
  <c r="AY184" i="8"/>
  <c r="AX184" i="8"/>
  <c r="AY183" i="8"/>
  <c r="AX183" i="8"/>
  <c r="AY182" i="8"/>
  <c r="AX182" i="8"/>
  <c r="AY181" i="8"/>
  <c r="AX181" i="8"/>
  <c r="AY180" i="8"/>
  <c r="AX180" i="8"/>
  <c r="AY179" i="8"/>
  <c r="AX179" i="8"/>
  <c r="AY178" i="8"/>
  <c r="AX178" i="8"/>
  <c r="AY176" i="8"/>
  <c r="AX176" i="8"/>
  <c r="AY175" i="8"/>
  <c r="AX175" i="8"/>
  <c r="AY174" i="8"/>
  <c r="AX174" i="8"/>
  <c r="AY173" i="8"/>
  <c r="AX173" i="8"/>
  <c r="AY172" i="8"/>
  <c r="AX172" i="8"/>
  <c r="AY171" i="8"/>
  <c r="AX171" i="8"/>
  <c r="AY170" i="8"/>
  <c r="AX170" i="8"/>
  <c r="AY169" i="8"/>
  <c r="AX169" i="8"/>
  <c r="AY168" i="8"/>
  <c r="AX168" i="8"/>
  <c r="AY167" i="8"/>
  <c r="AX167" i="8"/>
  <c r="AY165" i="8"/>
  <c r="AX165" i="8"/>
  <c r="AY164" i="8"/>
  <c r="AX164" i="8"/>
  <c r="AY163" i="8"/>
  <c r="AX163" i="8"/>
  <c r="AY162" i="8"/>
  <c r="AX162" i="8"/>
  <c r="AY161" i="8"/>
  <c r="AX161" i="8"/>
  <c r="AY160" i="8"/>
  <c r="AX160" i="8"/>
  <c r="AY159" i="8"/>
  <c r="AX159" i="8"/>
  <c r="AY158" i="8"/>
  <c r="AX158" i="8"/>
  <c r="AY157" i="8"/>
  <c r="AX157" i="8"/>
  <c r="AY155" i="8"/>
  <c r="AX155" i="8"/>
  <c r="AY154" i="8"/>
  <c r="AX154" i="8"/>
  <c r="AY153" i="8"/>
  <c r="AX153" i="8"/>
  <c r="AY152" i="8"/>
  <c r="AX152" i="8"/>
  <c r="AY151" i="8"/>
  <c r="AX151" i="8"/>
  <c r="AY150" i="8"/>
  <c r="AX150" i="8"/>
  <c r="AY149" i="8"/>
  <c r="AX149" i="8"/>
  <c r="AY148" i="8"/>
  <c r="AX148" i="8"/>
  <c r="AY146" i="8"/>
  <c r="AX146" i="8"/>
  <c r="AY145" i="8"/>
  <c r="AX145" i="8"/>
  <c r="AY144" i="8"/>
  <c r="AX144" i="8"/>
  <c r="AY143" i="8"/>
  <c r="AX143" i="8"/>
  <c r="AY142" i="8"/>
  <c r="AX142" i="8"/>
  <c r="AY141" i="8"/>
  <c r="AX141" i="8"/>
  <c r="AY140" i="8"/>
  <c r="AX140" i="8"/>
  <c r="AY139" i="8"/>
  <c r="AX139" i="8"/>
  <c r="AY138" i="8"/>
  <c r="AX138" i="8"/>
  <c r="AY136" i="8"/>
  <c r="AX136" i="8"/>
  <c r="AY135" i="8"/>
  <c r="AX135" i="8"/>
  <c r="AY134" i="8"/>
  <c r="AX134" i="8"/>
  <c r="AY133" i="8"/>
  <c r="AX133" i="8"/>
  <c r="AY132" i="8"/>
  <c r="AX132" i="8"/>
  <c r="AY131" i="8"/>
  <c r="AX131" i="8"/>
  <c r="AY130" i="8"/>
  <c r="AX130" i="8"/>
  <c r="AY129" i="8"/>
  <c r="AX129" i="8"/>
  <c r="AY128" i="8"/>
  <c r="AX128" i="8"/>
  <c r="AY127" i="8"/>
  <c r="AX127" i="8"/>
  <c r="AY25" i="8"/>
  <c r="AX25" i="8"/>
  <c r="AY24" i="8"/>
  <c r="AX24" i="8"/>
  <c r="AY23" i="8"/>
  <c r="AX23" i="8"/>
  <c r="AY22" i="8"/>
  <c r="AX22" i="8"/>
  <c r="AY21" i="8"/>
  <c r="AX21" i="8"/>
  <c r="AY20" i="8"/>
  <c r="AX20" i="8"/>
  <c r="AY19" i="8"/>
  <c r="AX19" i="8"/>
  <c r="AY17" i="8"/>
  <c r="AX17" i="8"/>
  <c r="AY16" i="8"/>
  <c r="AX16" i="8"/>
  <c r="AK257" i="8"/>
  <c r="AJ257" i="8"/>
  <c r="AK256" i="8"/>
  <c r="AJ256" i="8"/>
  <c r="AK255" i="8"/>
  <c r="AJ255" i="8"/>
  <c r="AK254" i="8"/>
  <c r="AJ254" i="8"/>
  <c r="AK253" i="8"/>
  <c r="AJ253" i="8"/>
  <c r="AK252" i="8"/>
  <c r="AJ252" i="8"/>
  <c r="AK250" i="8"/>
  <c r="AJ250" i="8"/>
  <c r="AK249" i="8"/>
  <c r="AJ249" i="8"/>
  <c r="AK248" i="8"/>
  <c r="AJ248" i="8"/>
  <c r="AP237" i="8"/>
  <c r="AO237" i="8"/>
  <c r="AN237" i="8"/>
  <c r="AM237" i="8"/>
  <c r="AL237" i="8"/>
  <c r="AK237" i="8"/>
  <c r="AJ237" i="8"/>
  <c r="AP234" i="8"/>
  <c r="AO234" i="8"/>
  <c r="AN234" i="8"/>
  <c r="AM234" i="8"/>
  <c r="AL234" i="8"/>
  <c r="AK234" i="8"/>
  <c r="AJ234" i="8"/>
  <c r="AP233" i="8"/>
  <c r="AO233" i="8"/>
  <c r="AN233" i="8"/>
  <c r="AM233" i="8"/>
  <c r="AL233" i="8"/>
  <c r="AK233" i="8"/>
  <c r="AJ233" i="8"/>
  <c r="AP228" i="8"/>
  <c r="AO228" i="8"/>
  <c r="AN228" i="8"/>
  <c r="AM228" i="8"/>
  <c r="AL228" i="8"/>
  <c r="AK228" i="8"/>
  <c r="AJ228" i="8"/>
  <c r="AP227" i="8"/>
  <c r="AO227" i="8"/>
  <c r="AN227" i="8"/>
  <c r="AM227" i="8"/>
  <c r="AL227" i="8"/>
  <c r="AK227" i="8"/>
  <c r="AJ227" i="8"/>
  <c r="AK225" i="8"/>
  <c r="AJ225" i="8"/>
  <c r="AK224" i="8"/>
  <c r="AJ224" i="8"/>
  <c r="AK223" i="8"/>
  <c r="AJ223" i="8"/>
  <c r="AK222" i="8"/>
  <c r="AJ222" i="8"/>
  <c r="AK221" i="8"/>
  <c r="AJ221" i="8"/>
  <c r="AK220" i="8"/>
  <c r="AJ220" i="8"/>
  <c r="AK219" i="8"/>
  <c r="AJ219" i="8"/>
  <c r="AK218" i="8"/>
  <c r="AJ218" i="8"/>
  <c r="AK217" i="8"/>
  <c r="AJ217" i="8"/>
  <c r="AK215" i="8"/>
  <c r="AJ215" i="8"/>
  <c r="AK214" i="8"/>
  <c r="AJ214" i="8"/>
  <c r="AK213" i="8"/>
  <c r="AJ213" i="8"/>
  <c r="AK212" i="8"/>
  <c r="AJ212" i="8"/>
  <c r="AK211" i="8"/>
  <c r="AJ211" i="8"/>
  <c r="AK210" i="8"/>
  <c r="AJ210" i="8"/>
  <c r="AK209" i="8"/>
  <c r="AJ209" i="8"/>
  <c r="AK208" i="8"/>
  <c r="AJ208" i="8"/>
  <c r="AK206" i="8"/>
  <c r="AJ206" i="8"/>
  <c r="AK205" i="8"/>
  <c r="AJ205" i="8"/>
  <c r="AK204" i="8"/>
  <c r="AJ204" i="8"/>
  <c r="AK203" i="8"/>
  <c r="AJ203" i="8"/>
  <c r="AK202" i="8"/>
  <c r="AJ202" i="8"/>
  <c r="AK201" i="8"/>
  <c r="AJ201" i="8"/>
  <c r="AK200" i="8"/>
  <c r="AJ200" i="8"/>
  <c r="AK199" i="8"/>
  <c r="AJ199" i="8"/>
  <c r="AK198" i="8"/>
  <c r="AJ198" i="8"/>
  <c r="AK196" i="8"/>
  <c r="AJ196" i="8"/>
  <c r="AK195" i="8"/>
  <c r="AJ195" i="8"/>
  <c r="AK194" i="8"/>
  <c r="AJ194" i="8"/>
  <c r="AK193" i="8"/>
  <c r="AJ193" i="8"/>
  <c r="AK192" i="8"/>
  <c r="AJ192" i="8"/>
  <c r="AK191" i="8"/>
  <c r="AJ191" i="8"/>
  <c r="AK190" i="8"/>
  <c r="AJ190" i="8"/>
  <c r="AK189" i="8"/>
  <c r="AJ189" i="8"/>
  <c r="AK188" i="8"/>
  <c r="AJ188" i="8"/>
  <c r="AK187" i="8"/>
  <c r="AJ187" i="8"/>
  <c r="AK185" i="8"/>
  <c r="AJ185" i="8"/>
  <c r="AK184" i="8"/>
  <c r="AJ184" i="8"/>
  <c r="AK183" i="8"/>
  <c r="AJ183" i="8"/>
  <c r="AK182" i="8"/>
  <c r="AJ182" i="8"/>
  <c r="AK181" i="8"/>
  <c r="AJ181" i="8"/>
  <c r="AK180" i="8"/>
  <c r="AJ180" i="8"/>
  <c r="AK179" i="8"/>
  <c r="AJ179" i="8"/>
  <c r="AK178" i="8"/>
  <c r="AJ178" i="8"/>
  <c r="AK176" i="8"/>
  <c r="AJ176" i="8"/>
  <c r="AK175" i="8"/>
  <c r="AJ175" i="8"/>
  <c r="AK174" i="8"/>
  <c r="AJ174" i="8"/>
  <c r="AK173" i="8"/>
  <c r="AJ173" i="8"/>
  <c r="AK172" i="8"/>
  <c r="AJ172" i="8"/>
  <c r="AK171" i="8"/>
  <c r="AJ171" i="8"/>
  <c r="AK170" i="8"/>
  <c r="AJ170" i="8"/>
  <c r="AK169" i="8"/>
  <c r="AJ169" i="8"/>
  <c r="AK168" i="8"/>
  <c r="AJ168" i="8"/>
  <c r="AK167" i="8"/>
  <c r="AJ167" i="8"/>
  <c r="AK165" i="8"/>
  <c r="AJ165" i="8"/>
  <c r="AK164" i="8"/>
  <c r="AJ164" i="8"/>
  <c r="AK163" i="8"/>
  <c r="AJ163" i="8"/>
  <c r="AK162" i="8"/>
  <c r="AJ162" i="8"/>
  <c r="AK161" i="8"/>
  <c r="AJ161" i="8"/>
  <c r="AK160" i="8"/>
  <c r="AJ160" i="8"/>
  <c r="AK159" i="8"/>
  <c r="AJ159" i="8"/>
  <c r="AK158" i="8"/>
  <c r="AJ158" i="8"/>
  <c r="AK157" i="8"/>
  <c r="AJ157" i="8"/>
  <c r="AK155" i="8"/>
  <c r="AJ155" i="8"/>
  <c r="AK154" i="8"/>
  <c r="AJ154" i="8"/>
  <c r="AK153" i="8"/>
  <c r="AJ153" i="8"/>
  <c r="AK152" i="8"/>
  <c r="AJ152" i="8"/>
  <c r="AK151" i="8"/>
  <c r="AJ151" i="8"/>
  <c r="AK150" i="8"/>
  <c r="AJ150" i="8"/>
  <c r="AK149" i="8"/>
  <c r="AJ149" i="8"/>
  <c r="AK148" i="8"/>
  <c r="AJ148" i="8"/>
  <c r="AK146" i="8"/>
  <c r="AJ146" i="8"/>
  <c r="AK145" i="8"/>
  <c r="AJ145" i="8"/>
  <c r="AK144" i="8"/>
  <c r="AJ144" i="8"/>
  <c r="AK143" i="8"/>
  <c r="AJ143" i="8"/>
  <c r="AK142" i="8"/>
  <c r="AJ142" i="8"/>
  <c r="AK141" i="8"/>
  <c r="AJ141" i="8"/>
  <c r="AK140" i="8"/>
  <c r="AJ140" i="8"/>
  <c r="AK139" i="8"/>
  <c r="AJ139" i="8"/>
  <c r="AK138" i="8"/>
  <c r="AJ138" i="8"/>
  <c r="AK136" i="8"/>
  <c r="AJ136" i="8"/>
  <c r="AK135" i="8"/>
  <c r="AJ135" i="8"/>
  <c r="AK134" i="8"/>
  <c r="AJ134" i="8"/>
  <c r="AK133" i="8"/>
  <c r="AJ133" i="8"/>
  <c r="AK132" i="8"/>
  <c r="AJ132" i="8"/>
  <c r="AK131" i="8"/>
  <c r="AJ131" i="8"/>
  <c r="AK130" i="8"/>
  <c r="AJ130" i="8"/>
  <c r="AK129" i="8"/>
  <c r="AJ129" i="8"/>
  <c r="AK128" i="8"/>
  <c r="AJ128" i="8"/>
  <c r="AK127" i="8"/>
  <c r="AJ127" i="8"/>
  <c r="AK25" i="8"/>
  <c r="AJ25" i="8"/>
  <c r="AK24" i="8"/>
  <c r="AJ24" i="8"/>
  <c r="AK23" i="8"/>
  <c r="AJ23" i="8"/>
  <c r="AK22" i="8"/>
  <c r="AJ22" i="8"/>
  <c r="AK21" i="8"/>
  <c r="AJ21" i="8"/>
  <c r="AK20" i="8"/>
  <c r="AJ20" i="8"/>
  <c r="AK19" i="8"/>
  <c r="AJ19" i="8"/>
  <c r="AK17" i="8"/>
  <c r="AJ17" i="8"/>
  <c r="AK16" i="8"/>
  <c r="AJ16" i="8"/>
  <c r="AA260" i="8"/>
  <c r="Y260" i="8"/>
  <c r="W260" i="8"/>
  <c r="S54" i="8"/>
  <c r="S39" i="8"/>
  <c r="AG15" i="8"/>
  <c r="S15" i="8"/>
  <c r="AU15" i="8"/>
  <c r="AV15" i="8"/>
  <c r="AY15" i="8" s="1"/>
  <c r="AT15" i="8"/>
  <c r="T14" i="8"/>
  <c r="T15" i="8"/>
  <c r="Y15" i="8" s="1"/>
  <c r="R15" i="8"/>
  <c r="AH15" i="8"/>
  <c r="AO15" i="8" s="1"/>
  <c r="AF15" i="8"/>
  <c r="AX15" i="8" l="1"/>
  <c r="D78" i="10"/>
  <c r="D77" i="10"/>
  <c r="D66" i="10"/>
  <c r="D61" i="10"/>
  <c r="D60" i="10"/>
  <c r="D65" i="10"/>
  <c r="D63" i="10"/>
  <c r="D64" i="10"/>
  <c r="D62" i="10"/>
  <c r="AN15" i="8"/>
  <c r="D51" i="10"/>
  <c r="D39" i="10"/>
  <c r="D37" i="10"/>
  <c r="D50" i="10"/>
  <c r="D36" i="10"/>
  <c r="D34" i="10"/>
  <c r="D33" i="10"/>
  <c r="D35" i="10"/>
  <c r="W15" i="8"/>
  <c r="BA15" i="8"/>
  <c r="BB15" i="8"/>
  <c r="AP15" i="8"/>
  <c r="AZ15" i="8"/>
  <c r="BC15" i="8"/>
  <c r="BD15" i="8"/>
  <c r="AJ15" i="8"/>
  <c r="AA15" i="8"/>
  <c r="AK15" i="8"/>
  <c r="AL15" i="8"/>
  <c r="AM15" i="8"/>
  <c r="AU14" i="8"/>
  <c r="AU13" i="8"/>
  <c r="AG14" i="8"/>
  <c r="AG13" i="8"/>
  <c r="S14" i="8"/>
  <c r="S13" i="8"/>
  <c r="S16" i="8"/>
  <c r="BD14" i="8" l="1"/>
  <c r="BB14" i="8"/>
  <c r="AZ14" i="8"/>
  <c r="AX14" i="8"/>
  <c r="AZ13" i="8"/>
  <c r="AX13" i="8"/>
  <c r="BD13" i="8"/>
  <c r="BB13" i="8"/>
  <c r="AJ14" i="8"/>
  <c r="AP14" i="8"/>
  <c r="AL14" i="8"/>
  <c r="AN14" i="8"/>
  <c r="AP13" i="8"/>
  <c r="AN13" i="8"/>
  <c r="AL13" i="8"/>
  <c r="AJ13" i="8"/>
  <c r="BF291" i="8"/>
  <c r="AS2" i="8"/>
  <c r="AE2" i="8"/>
  <c r="Q2" i="8"/>
  <c r="AV267" i="8"/>
  <c r="AU267" i="8"/>
  <c r="AT267" i="8"/>
  <c r="AV266" i="8"/>
  <c r="AU266" i="8"/>
  <c r="AT266" i="8"/>
  <c r="AV265" i="8"/>
  <c r="AU265" i="8"/>
  <c r="AT265" i="8"/>
  <c r="AV264" i="8"/>
  <c r="AU264" i="8"/>
  <c r="AT264" i="8"/>
  <c r="AV263" i="8"/>
  <c r="AU263" i="8"/>
  <c r="AT263" i="8"/>
  <c r="AV262" i="8"/>
  <c r="AU262" i="8"/>
  <c r="AT262" i="8"/>
  <c r="AV261" i="8"/>
  <c r="AU261" i="8"/>
  <c r="AT261" i="8"/>
  <c r="AV260" i="8"/>
  <c r="AU260" i="8"/>
  <c r="AT260" i="8"/>
  <c r="AV259" i="8"/>
  <c r="AU259" i="8"/>
  <c r="D79" i="10" s="1"/>
  <c r="AT259" i="8"/>
  <c r="AV258" i="8"/>
  <c r="AU258" i="8"/>
  <c r="AT258" i="8"/>
  <c r="AV257" i="8"/>
  <c r="AU257" i="8"/>
  <c r="AT257" i="8"/>
  <c r="AV256" i="8"/>
  <c r="AU256" i="8"/>
  <c r="AT256" i="8"/>
  <c r="AV255" i="8"/>
  <c r="AU255" i="8"/>
  <c r="AT255" i="8"/>
  <c r="AV254" i="8"/>
  <c r="AU254" i="8"/>
  <c r="AT254" i="8"/>
  <c r="AV253" i="8"/>
  <c r="AU253" i="8"/>
  <c r="AT253" i="8"/>
  <c r="AV252" i="8"/>
  <c r="AU252" i="8"/>
  <c r="AT252" i="8"/>
  <c r="AV251" i="8"/>
  <c r="AY251" i="8" s="1"/>
  <c r="AU251" i="8"/>
  <c r="AX251" i="8" s="1"/>
  <c r="AR283" i="8" s="1"/>
  <c r="AT251" i="8"/>
  <c r="AV250" i="8"/>
  <c r="AU250" i="8"/>
  <c r="AT250" i="8"/>
  <c r="AV249" i="8"/>
  <c r="AU249" i="8"/>
  <c r="AT249" i="8"/>
  <c r="AV248" i="8"/>
  <c r="AU248" i="8"/>
  <c r="AT248" i="8"/>
  <c r="AV227" i="8"/>
  <c r="AU227" i="8"/>
  <c r="AT227" i="8"/>
  <c r="AV226" i="8"/>
  <c r="AU226" i="8"/>
  <c r="D76" i="10" s="1"/>
  <c r="AT226" i="8"/>
  <c r="AV225" i="8"/>
  <c r="AU225" i="8"/>
  <c r="AT225" i="8"/>
  <c r="AV224" i="8"/>
  <c r="AU224" i="8"/>
  <c r="AT224" i="8"/>
  <c r="AV223" i="8"/>
  <c r="AU223" i="8"/>
  <c r="AT223" i="8"/>
  <c r="AV222" i="8"/>
  <c r="AU222" i="8"/>
  <c r="AT222" i="8"/>
  <c r="AV221" i="8"/>
  <c r="AU221" i="8"/>
  <c r="AT221" i="8"/>
  <c r="AV220" i="8"/>
  <c r="AU220" i="8"/>
  <c r="AT220" i="8"/>
  <c r="AV219" i="8"/>
  <c r="AU219" i="8"/>
  <c r="AT219" i="8"/>
  <c r="AV218" i="8"/>
  <c r="AU218" i="8"/>
  <c r="AT218" i="8"/>
  <c r="AV217" i="8"/>
  <c r="AU217" i="8"/>
  <c r="AT217" i="8"/>
  <c r="AV216" i="8"/>
  <c r="AU216" i="8"/>
  <c r="D75" i="10" s="1"/>
  <c r="AT216" i="8"/>
  <c r="AV215" i="8"/>
  <c r="AU215" i="8"/>
  <c r="AT215" i="8"/>
  <c r="AV214" i="8"/>
  <c r="AU214" i="8"/>
  <c r="AT214" i="8"/>
  <c r="AV213" i="8"/>
  <c r="AU213" i="8"/>
  <c r="AT213" i="8"/>
  <c r="AV212" i="8"/>
  <c r="AU212" i="8"/>
  <c r="AT212" i="8"/>
  <c r="AV211" i="8"/>
  <c r="AU211" i="8"/>
  <c r="AT211" i="8"/>
  <c r="AV210" i="8"/>
  <c r="AU210" i="8"/>
  <c r="AT210" i="8"/>
  <c r="AV209" i="8"/>
  <c r="AU209" i="8"/>
  <c r="AT209" i="8"/>
  <c r="AV208" i="8"/>
  <c r="AU208" i="8"/>
  <c r="AT208" i="8"/>
  <c r="AV207" i="8"/>
  <c r="AY207" i="8" s="1"/>
  <c r="AT207" i="8"/>
  <c r="AV206" i="8"/>
  <c r="AT206" i="8"/>
  <c r="AV205" i="8"/>
  <c r="AU205" i="8"/>
  <c r="AT205" i="8"/>
  <c r="AV204" i="8"/>
  <c r="AU204" i="8"/>
  <c r="AT204" i="8"/>
  <c r="AV203" i="8"/>
  <c r="AU203" i="8"/>
  <c r="AT203" i="8"/>
  <c r="AV202" i="8"/>
  <c r="AU202" i="8"/>
  <c r="AT202" i="8"/>
  <c r="AV201" i="8"/>
  <c r="AU201" i="8"/>
  <c r="AT201" i="8"/>
  <c r="AV200" i="8"/>
  <c r="AU200" i="8"/>
  <c r="AT200" i="8"/>
  <c r="AV199" i="8"/>
  <c r="AU199" i="8"/>
  <c r="AT199" i="8"/>
  <c r="AV198" i="8"/>
  <c r="AU198" i="8"/>
  <c r="AT198" i="8"/>
  <c r="AV197" i="8"/>
  <c r="AY197" i="8" s="1"/>
  <c r="AU197" i="8"/>
  <c r="AT197" i="8"/>
  <c r="AV196" i="8"/>
  <c r="AU196" i="8"/>
  <c r="AT196" i="8"/>
  <c r="AV195" i="8"/>
  <c r="AU195" i="8"/>
  <c r="AT195" i="8"/>
  <c r="AV194" i="8"/>
  <c r="AU194" i="8"/>
  <c r="AT194" i="8"/>
  <c r="AV193" i="8"/>
  <c r="AU193" i="8"/>
  <c r="AT193" i="8"/>
  <c r="AV192" i="8"/>
  <c r="AU192" i="8"/>
  <c r="AT192" i="8"/>
  <c r="AV191" i="8"/>
  <c r="AU191" i="8"/>
  <c r="AT191" i="8"/>
  <c r="AV190" i="8"/>
  <c r="AU190" i="8"/>
  <c r="AT190" i="8"/>
  <c r="AV189" i="8"/>
  <c r="AU189" i="8"/>
  <c r="AT189" i="8"/>
  <c r="AV188" i="8"/>
  <c r="AU188" i="8"/>
  <c r="AT188" i="8"/>
  <c r="AV187" i="8"/>
  <c r="AU187" i="8"/>
  <c r="AT187" i="8"/>
  <c r="AV186" i="8"/>
  <c r="AU186" i="8"/>
  <c r="D72" i="10" s="1"/>
  <c r="AT186" i="8"/>
  <c r="AV185" i="8"/>
  <c r="AU185" i="8"/>
  <c r="AT185" i="8"/>
  <c r="AV184" i="8"/>
  <c r="AU184" i="8"/>
  <c r="AT184" i="8"/>
  <c r="AV183" i="8"/>
  <c r="AU183" i="8"/>
  <c r="AT183" i="8"/>
  <c r="AV182" i="8"/>
  <c r="AU182" i="8"/>
  <c r="AT182" i="8"/>
  <c r="AV181" i="8"/>
  <c r="AU181" i="8"/>
  <c r="AT181" i="8"/>
  <c r="AV180" i="8"/>
  <c r="AU180" i="8"/>
  <c r="AT180" i="8"/>
  <c r="AV179" i="8"/>
  <c r="AU179" i="8"/>
  <c r="AT179" i="8"/>
  <c r="AV178" i="8"/>
  <c r="AU178" i="8"/>
  <c r="AT178" i="8"/>
  <c r="AV177" i="8"/>
  <c r="AY177" i="8" s="1"/>
  <c r="AU177" i="8"/>
  <c r="AT177" i="8"/>
  <c r="AV176" i="8"/>
  <c r="AU176" i="8"/>
  <c r="AT176" i="8"/>
  <c r="AV175" i="8"/>
  <c r="AU175" i="8"/>
  <c r="AT175" i="8"/>
  <c r="AV174" i="8"/>
  <c r="AU174" i="8"/>
  <c r="AT174" i="8"/>
  <c r="AV173" i="8"/>
  <c r="AU173" i="8"/>
  <c r="AT173" i="8"/>
  <c r="AV172" i="8"/>
  <c r="AU172" i="8"/>
  <c r="AT172" i="8"/>
  <c r="AV171" i="8"/>
  <c r="AU171" i="8"/>
  <c r="AT171" i="8"/>
  <c r="AV170" i="8"/>
  <c r="AU170" i="8"/>
  <c r="AT170" i="8"/>
  <c r="AV169" i="8"/>
  <c r="AU169" i="8"/>
  <c r="AT169" i="8"/>
  <c r="AV168" i="8"/>
  <c r="AU168" i="8"/>
  <c r="AT168" i="8"/>
  <c r="AV167" i="8"/>
  <c r="AU167" i="8"/>
  <c r="AT167" i="8"/>
  <c r="AV166" i="8"/>
  <c r="AU166" i="8"/>
  <c r="D70" i="10" s="1"/>
  <c r="AT166" i="8"/>
  <c r="AV165" i="8"/>
  <c r="AU165" i="8"/>
  <c r="AT165" i="8"/>
  <c r="AV164" i="8"/>
  <c r="AU164" i="8"/>
  <c r="AT164" i="8"/>
  <c r="AV163" i="8"/>
  <c r="AU163" i="8"/>
  <c r="AT163" i="8"/>
  <c r="AV162" i="8"/>
  <c r="AU162" i="8"/>
  <c r="AT162" i="8"/>
  <c r="AV161" i="8"/>
  <c r="AU161" i="8"/>
  <c r="AT161" i="8"/>
  <c r="AV160" i="8"/>
  <c r="AU160" i="8"/>
  <c r="AT160" i="8"/>
  <c r="AV159" i="8"/>
  <c r="AU159" i="8"/>
  <c r="AT159" i="8"/>
  <c r="AV158" i="8"/>
  <c r="AU158" i="8"/>
  <c r="AT158" i="8"/>
  <c r="AV157" i="8"/>
  <c r="AU157" i="8"/>
  <c r="AT157" i="8"/>
  <c r="AV156" i="8"/>
  <c r="AU156" i="8"/>
  <c r="D69" i="10" s="1"/>
  <c r="AT156" i="8"/>
  <c r="AV155" i="8"/>
  <c r="AU155" i="8"/>
  <c r="AT155" i="8"/>
  <c r="AV154" i="8"/>
  <c r="AU154" i="8"/>
  <c r="AT154" i="8"/>
  <c r="AV153" i="8"/>
  <c r="AU153" i="8"/>
  <c r="AT153" i="8"/>
  <c r="AV152" i="8"/>
  <c r="AU152" i="8"/>
  <c r="AT152" i="8"/>
  <c r="AV151" i="8"/>
  <c r="AU151" i="8"/>
  <c r="AT151" i="8"/>
  <c r="AV150" i="8"/>
  <c r="AU150" i="8"/>
  <c r="AT150" i="8"/>
  <c r="AV149" i="8"/>
  <c r="AU149" i="8"/>
  <c r="AT149" i="8"/>
  <c r="AV148" i="8"/>
  <c r="AU148" i="8"/>
  <c r="AT148" i="8"/>
  <c r="AV147" i="8"/>
  <c r="AY147" i="8" s="1"/>
  <c r="AU147" i="8"/>
  <c r="AX147" i="8" s="1"/>
  <c r="AT147" i="8"/>
  <c r="AV146" i="8"/>
  <c r="AU146" i="8"/>
  <c r="D68" i="10" s="1"/>
  <c r="AT146" i="8"/>
  <c r="AV145" i="8"/>
  <c r="AU145" i="8"/>
  <c r="AT145" i="8"/>
  <c r="AV144" i="8"/>
  <c r="AU144" i="8"/>
  <c r="AT144" i="8"/>
  <c r="AV143" i="8"/>
  <c r="AU143" i="8"/>
  <c r="AT143" i="8"/>
  <c r="AV142" i="8"/>
  <c r="AU142" i="8"/>
  <c r="AT142" i="8"/>
  <c r="AV141" i="8"/>
  <c r="AU141" i="8"/>
  <c r="AT141" i="8"/>
  <c r="AV140" i="8"/>
  <c r="AU140" i="8"/>
  <c r="AT140" i="8"/>
  <c r="AV139" i="8"/>
  <c r="AU139" i="8"/>
  <c r="AT139" i="8"/>
  <c r="AV138" i="8"/>
  <c r="AU138" i="8"/>
  <c r="AT138" i="8"/>
  <c r="AV137" i="8"/>
  <c r="AY137" i="8" s="1"/>
  <c r="AU137" i="8"/>
  <c r="AT137" i="8"/>
  <c r="AV136" i="8"/>
  <c r="AU136" i="8"/>
  <c r="AT136" i="8"/>
  <c r="AV25" i="8"/>
  <c r="AU25" i="8"/>
  <c r="AT25" i="8"/>
  <c r="AV24" i="8"/>
  <c r="AU24" i="8"/>
  <c r="AT24" i="8"/>
  <c r="AV23" i="8"/>
  <c r="AU23" i="8"/>
  <c r="AT23" i="8"/>
  <c r="AV22" i="8"/>
  <c r="AU22" i="8"/>
  <c r="AT22" i="8"/>
  <c r="AV21" i="8"/>
  <c r="AU21" i="8"/>
  <c r="AT21" i="8"/>
  <c r="AV20" i="8"/>
  <c r="AU20" i="8"/>
  <c r="AT20" i="8"/>
  <c r="AV19" i="8"/>
  <c r="AU19" i="8"/>
  <c r="D59" i="10" s="1"/>
  <c r="AT19" i="8"/>
  <c r="AV18" i="8"/>
  <c r="AY18" i="8" s="1"/>
  <c r="AU18" i="8"/>
  <c r="AX18" i="8" s="1"/>
  <c r="AT18" i="8"/>
  <c r="AV17" i="8"/>
  <c r="AU17" i="8"/>
  <c r="AT17" i="8"/>
  <c r="AV16" i="8"/>
  <c r="AU16" i="8"/>
  <c r="AT16" i="8"/>
  <c r="AV14" i="8"/>
  <c r="AT14" i="8"/>
  <c r="AV13" i="8"/>
  <c r="AT13" i="8"/>
  <c r="AH267" i="8"/>
  <c r="AG267" i="8"/>
  <c r="AF267" i="8"/>
  <c r="AH266" i="8"/>
  <c r="AG266" i="8"/>
  <c r="AF266" i="8"/>
  <c r="AH265" i="8"/>
  <c r="AG265" i="8"/>
  <c r="AF265" i="8"/>
  <c r="AH264" i="8"/>
  <c r="AG264" i="8"/>
  <c r="AF264" i="8"/>
  <c r="AH263" i="8"/>
  <c r="AG263" i="8"/>
  <c r="AF263" i="8"/>
  <c r="AH262" i="8"/>
  <c r="AG262" i="8"/>
  <c r="AF262" i="8"/>
  <c r="AH261" i="8"/>
  <c r="AG261" i="8"/>
  <c r="AF261" i="8"/>
  <c r="AH260" i="8"/>
  <c r="AG260" i="8"/>
  <c r="AF260" i="8"/>
  <c r="AH259" i="8"/>
  <c r="AG259" i="8"/>
  <c r="D52" i="10" s="1"/>
  <c r="AF259" i="8"/>
  <c r="AH258" i="8"/>
  <c r="AG258" i="8"/>
  <c r="AF258" i="8"/>
  <c r="AH257" i="8"/>
  <c r="AG257" i="8"/>
  <c r="AF257" i="8"/>
  <c r="AH256" i="8"/>
  <c r="AG256" i="8"/>
  <c r="AF256" i="8"/>
  <c r="AH255" i="8"/>
  <c r="AG255" i="8"/>
  <c r="AF255" i="8"/>
  <c r="AH254" i="8"/>
  <c r="AG254" i="8"/>
  <c r="AF254" i="8"/>
  <c r="AH253" i="8"/>
  <c r="AG253" i="8"/>
  <c r="AF253" i="8"/>
  <c r="AH252" i="8"/>
  <c r="AG252" i="8"/>
  <c r="AF252" i="8"/>
  <c r="AD283" i="8"/>
  <c r="AH251" i="8"/>
  <c r="AK251" i="8" s="1"/>
  <c r="AG251" i="8"/>
  <c r="AJ251" i="8" s="1"/>
  <c r="AF251" i="8"/>
  <c r="AH250" i="8"/>
  <c r="AG250" i="8"/>
  <c r="AF250" i="8"/>
  <c r="AH249" i="8"/>
  <c r="AG249" i="8"/>
  <c r="AF249" i="8"/>
  <c r="AH248" i="8"/>
  <c r="AG248" i="8"/>
  <c r="AF248" i="8"/>
  <c r="AH227" i="8"/>
  <c r="AG227" i="8"/>
  <c r="AF227" i="8"/>
  <c r="AH226" i="8"/>
  <c r="AG226" i="8"/>
  <c r="D49" i="10" s="1"/>
  <c r="AF226" i="8"/>
  <c r="AH225" i="8"/>
  <c r="AG225" i="8"/>
  <c r="AF225" i="8"/>
  <c r="AH224" i="8"/>
  <c r="AG224" i="8"/>
  <c r="AF224" i="8"/>
  <c r="AH223" i="8"/>
  <c r="AG223" i="8"/>
  <c r="AF223" i="8"/>
  <c r="AH222" i="8"/>
  <c r="AG222" i="8"/>
  <c r="AF222" i="8"/>
  <c r="AH221" i="8"/>
  <c r="AG221" i="8"/>
  <c r="AF221" i="8"/>
  <c r="AH220" i="8"/>
  <c r="AG220" i="8"/>
  <c r="AF220" i="8"/>
  <c r="AH219" i="8"/>
  <c r="AG219" i="8"/>
  <c r="AF219" i="8"/>
  <c r="AH218" i="8"/>
  <c r="AG218" i="8"/>
  <c r="AF218" i="8"/>
  <c r="AH217" i="8"/>
  <c r="AG217" i="8"/>
  <c r="AF217" i="8"/>
  <c r="AH216" i="8"/>
  <c r="AG216" i="8"/>
  <c r="D48" i="10" s="1"/>
  <c r="AF216" i="8"/>
  <c r="AH215" i="8"/>
  <c r="AG215" i="8"/>
  <c r="AF215" i="8"/>
  <c r="AH214" i="8"/>
  <c r="AG214" i="8"/>
  <c r="AF214" i="8"/>
  <c r="AH213" i="8"/>
  <c r="AG213" i="8"/>
  <c r="AF213" i="8"/>
  <c r="AH212" i="8"/>
  <c r="AG212" i="8"/>
  <c r="AF212" i="8"/>
  <c r="AH211" i="8"/>
  <c r="AG211" i="8"/>
  <c r="AF211" i="8"/>
  <c r="AH210" i="8"/>
  <c r="AG210" i="8"/>
  <c r="AF210" i="8"/>
  <c r="AH209" i="8"/>
  <c r="AG209" i="8"/>
  <c r="AF209" i="8"/>
  <c r="AH208" i="8"/>
  <c r="AG208" i="8"/>
  <c r="AF208" i="8"/>
  <c r="AH207" i="8"/>
  <c r="AK207" i="8" s="1"/>
  <c r="AF207" i="8"/>
  <c r="AH206" i="8"/>
  <c r="AF206" i="8"/>
  <c r="AH205" i="8"/>
  <c r="AG205" i="8"/>
  <c r="AF205" i="8"/>
  <c r="AH204" i="8"/>
  <c r="AG204" i="8"/>
  <c r="AF204" i="8"/>
  <c r="AH203" i="8"/>
  <c r="AG203" i="8"/>
  <c r="AF203" i="8"/>
  <c r="AH202" i="8"/>
  <c r="AG202" i="8"/>
  <c r="AF202" i="8"/>
  <c r="AH201" i="8"/>
  <c r="AG201" i="8"/>
  <c r="AF201" i="8"/>
  <c r="AH200" i="8"/>
  <c r="AG200" i="8"/>
  <c r="AF200" i="8"/>
  <c r="AH199" i="8"/>
  <c r="AG199" i="8"/>
  <c r="AF199" i="8"/>
  <c r="AH198" i="8"/>
  <c r="AG198" i="8"/>
  <c r="AF198" i="8"/>
  <c r="AH197" i="8"/>
  <c r="AK197" i="8" s="1"/>
  <c r="AG197" i="8"/>
  <c r="AF197" i="8"/>
  <c r="AH196" i="8"/>
  <c r="AG196" i="8"/>
  <c r="AF196" i="8"/>
  <c r="AH195" i="8"/>
  <c r="AG195" i="8"/>
  <c r="AF195" i="8"/>
  <c r="AH194" i="8"/>
  <c r="AG194" i="8"/>
  <c r="AF194" i="8"/>
  <c r="AH193" i="8"/>
  <c r="AG193" i="8"/>
  <c r="AF193" i="8"/>
  <c r="AH192" i="8"/>
  <c r="AG192" i="8"/>
  <c r="AF192" i="8"/>
  <c r="AH191" i="8"/>
  <c r="AG191" i="8"/>
  <c r="AF191" i="8"/>
  <c r="AH190" i="8"/>
  <c r="AG190" i="8"/>
  <c r="AF190" i="8"/>
  <c r="AH189" i="8"/>
  <c r="AG189" i="8"/>
  <c r="AF189" i="8"/>
  <c r="AH188" i="8"/>
  <c r="AG188" i="8"/>
  <c r="AF188" i="8"/>
  <c r="AH187" i="8"/>
  <c r="AG187" i="8"/>
  <c r="AF187" i="8"/>
  <c r="AH186" i="8"/>
  <c r="AG186" i="8"/>
  <c r="D45" i="10" s="1"/>
  <c r="AF186" i="8"/>
  <c r="AH185" i="8"/>
  <c r="AG185" i="8"/>
  <c r="AF185" i="8"/>
  <c r="AH184" i="8"/>
  <c r="AG184" i="8"/>
  <c r="AF184" i="8"/>
  <c r="AH183" i="8"/>
  <c r="AG183" i="8"/>
  <c r="AF183" i="8"/>
  <c r="AH182" i="8"/>
  <c r="AG182" i="8"/>
  <c r="AF182" i="8"/>
  <c r="AH181" i="8"/>
  <c r="AG181" i="8"/>
  <c r="AF181" i="8"/>
  <c r="AH180" i="8"/>
  <c r="AG180" i="8"/>
  <c r="AF180" i="8"/>
  <c r="AH179" i="8"/>
  <c r="AG179" i="8"/>
  <c r="AF179" i="8"/>
  <c r="AH178" i="8"/>
  <c r="AG178" i="8"/>
  <c r="AF178" i="8"/>
  <c r="AH177" i="8"/>
  <c r="AK177" i="8" s="1"/>
  <c r="AG177" i="8"/>
  <c r="AF177" i="8"/>
  <c r="AH176" i="8"/>
  <c r="AG176" i="8"/>
  <c r="AF176" i="8"/>
  <c r="AH175" i="8"/>
  <c r="AG175" i="8"/>
  <c r="AF175" i="8"/>
  <c r="AH174" i="8"/>
  <c r="AG174" i="8"/>
  <c r="AF174" i="8"/>
  <c r="AH173" i="8"/>
  <c r="AG173" i="8"/>
  <c r="AF173" i="8"/>
  <c r="AH172" i="8"/>
  <c r="AG172" i="8"/>
  <c r="AF172" i="8"/>
  <c r="AH171" i="8"/>
  <c r="AG171" i="8"/>
  <c r="AF171" i="8"/>
  <c r="AH170" i="8"/>
  <c r="AG170" i="8"/>
  <c r="AF170" i="8"/>
  <c r="AH169" i="8"/>
  <c r="AG169" i="8"/>
  <c r="AF169" i="8"/>
  <c r="AH168" i="8"/>
  <c r="AG168" i="8"/>
  <c r="AF168" i="8"/>
  <c r="AH167" i="8"/>
  <c r="AG167" i="8"/>
  <c r="AF167" i="8"/>
  <c r="AH166" i="8"/>
  <c r="AG166" i="8"/>
  <c r="D43" i="10" s="1"/>
  <c r="AF166" i="8"/>
  <c r="AH165" i="8"/>
  <c r="AG165" i="8"/>
  <c r="AF165" i="8"/>
  <c r="AH164" i="8"/>
  <c r="AG164" i="8"/>
  <c r="AF164" i="8"/>
  <c r="AH163" i="8"/>
  <c r="AG163" i="8"/>
  <c r="AF163" i="8"/>
  <c r="AH162" i="8"/>
  <c r="AG162" i="8"/>
  <c r="AF162" i="8"/>
  <c r="AH161" i="8"/>
  <c r="AG161" i="8"/>
  <c r="AF161" i="8"/>
  <c r="AH160" i="8"/>
  <c r="AG160" i="8"/>
  <c r="AF160" i="8"/>
  <c r="AH159" i="8"/>
  <c r="AG159" i="8"/>
  <c r="AF159" i="8"/>
  <c r="AH158" i="8"/>
  <c r="AG158" i="8"/>
  <c r="AF158" i="8"/>
  <c r="AH157" i="8"/>
  <c r="AG157" i="8"/>
  <c r="AF157" i="8"/>
  <c r="AH156" i="8"/>
  <c r="AG156" i="8"/>
  <c r="D42" i="10" s="1"/>
  <c r="AF156" i="8"/>
  <c r="AH155" i="8"/>
  <c r="AG155" i="8"/>
  <c r="AF155" i="8"/>
  <c r="AH154" i="8"/>
  <c r="AG154" i="8"/>
  <c r="AF154" i="8"/>
  <c r="AH153" i="8"/>
  <c r="AG153" i="8"/>
  <c r="AF153" i="8"/>
  <c r="AH152" i="8"/>
  <c r="AG152" i="8"/>
  <c r="AF152" i="8"/>
  <c r="AH151" i="8"/>
  <c r="AG151" i="8"/>
  <c r="AF151" i="8"/>
  <c r="AH150" i="8"/>
  <c r="AG150" i="8"/>
  <c r="AF150" i="8"/>
  <c r="AH149" i="8"/>
  <c r="AG149" i="8"/>
  <c r="AF149" i="8"/>
  <c r="AH148" i="8"/>
  <c r="AG148" i="8"/>
  <c r="AF148" i="8"/>
  <c r="AH147" i="8"/>
  <c r="AK147" i="8" s="1"/>
  <c r="AG147" i="8"/>
  <c r="AJ147" i="8" s="1"/>
  <c r="AF147" i="8"/>
  <c r="AH146" i="8"/>
  <c r="AG146" i="8"/>
  <c r="D41" i="10" s="1"/>
  <c r="AF146" i="8"/>
  <c r="AH145" i="8"/>
  <c r="AG145" i="8"/>
  <c r="AF145" i="8"/>
  <c r="AH144" i="8"/>
  <c r="AG144" i="8"/>
  <c r="AF144" i="8"/>
  <c r="AH143" i="8"/>
  <c r="AG143" i="8"/>
  <c r="AF143" i="8"/>
  <c r="AH142" i="8"/>
  <c r="AG142" i="8"/>
  <c r="AF142" i="8"/>
  <c r="AH141" i="8"/>
  <c r="AG141" i="8"/>
  <c r="AF141" i="8"/>
  <c r="AH140" i="8"/>
  <c r="AG140" i="8"/>
  <c r="AF140" i="8"/>
  <c r="AH139" i="8"/>
  <c r="AG139" i="8"/>
  <c r="AF139" i="8"/>
  <c r="AH138" i="8"/>
  <c r="AG138" i="8"/>
  <c r="AF138" i="8"/>
  <c r="AH137" i="8"/>
  <c r="AK137" i="8" s="1"/>
  <c r="AG137" i="8"/>
  <c r="AF137" i="8"/>
  <c r="AH136" i="8"/>
  <c r="AG136" i="8"/>
  <c r="AF136" i="8"/>
  <c r="AH135" i="8"/>
  <c r="AG135" i="8"/>
  <c r="AF135" i="8"/>
  <c r="AH134" i="8"/>
  <c r="AG134" i="8"/>
  <c r="AF134" i="8"/>
  <c r="AH133" i="8"/>
  <c r="AG133" i="8"/>
  <c r="AF133" i="8"/>
  <c r="AH132" i="8"/>
  <c r="AG132" i="8"/>
  <c r="AF132" i="8"/>
  <c r="AH131" i="8"/>
  <c r="AG131" i="8"/>
  <c r="AF131" i="8"/>
  <c r="AH130" i="8"/>
  <c r="AG130" i="8"/>
  <c r="AF130" i="8"/>
  <c r="AH129" i="8"/>
  <c r="AG129" i="8"/>
  <c r="AF129" i="8"/>
  <c r="AH128" i="8"/>
  <c r="AG128" i="8"/>
  <c r="AF128" i="8"/>
  <c r="AH127" i="8"/>
  <c r="AG127" i="8"/>
  <c r="AF127" i="8"/>
  <c r="AH126" i="8"/>
  <c r="AG126" i="8"/>
  <c r="AF126" i="8"/>
  <c r="AH115" i="8"/>
  <c r="AG115" i="8"/>
  <c r="AF115" i="8"/>
  <c r="AH114" i="8"/>
  <c r="AG114" i="8"/>
  <c r="AF114" i="8"/>
  <c r="AH113" i="8"/>
  <c r="AG113" i="8"/>
  <c r="AF113" i="8"/>
  <c r="AH112" i="8"/>
  <c r="AG112" i="8"/>
  <c r="AF112" i="8"/>
  <c r="AH111" i="8"/>
  <c r="AG111" i="8"/>
  <c r="AF111" i="8"/>
  <c r="AH110" i="8"/>
  <c r="AG110" i="8"/>
  <c r="AF110" i="8"/>
  <c r="AH109" i="8"/>
  <c r="AG109" i="8"/>
  <c r="AF109" i="8"/>
  <c r="AH108" i="8"/>
  <c r="AG108" i="8"/>
  <c r="AF108" i="8"/>
  <c r="AH107" i="8"/>
  <c r="AG107" i="8"/>
  <c r="AF107" i="8"/>
  <c r="AH106" i="8"/>
  <c r="AG106" i="8"/>
  <c r="D38" i="10" s="1"/>
  <c r="AF106" i="8"/>
  <c r="AD275" i="8"/>
  <c r="AH25" i="8"/>
  <c r="AG25" i="8"/>
  <c r="AF25" i="8"/>
  <c r="AH24" i="8"/>
  <c r="AG24" i="8"/>
  <c r="AF24" i="8"/>
  <c r="AH23" i="8"/>
  <c r="AG23" i="8"/>
  <c r="AF23" i="8"/>
  <c r="AH22" i="8"/>
  <c r="AG22" i="8"/>
  <c r="AF22" i="8"/>
  <c r="AH21" i="8"/>
  <c r="AG21" i="8"/>
  <c r="AF21" i="8"/>
  <c r="AH20" i="8"/>
  <c r="AG20" i="8"/>
  <c r="AF20" i="8"/>
  <c r="AF19" i="8"/>
  <c r="AH18" i="8"/>
  <c r="AK18" i="8" s="1"/>
  <c r="AG18" i="8"/>
  <c r="AJ18" i="8" s="1"/>
  <c r="AF18" i="8"/>
  <c r="AH17" i="8"/>
  <c r="AG17" i="8"/>
  <c r="AF17" i="8"/>
  <c r="AH16" i="8"/>
  <c r="AG16" i="8"/>
  <c r="AF16" i="8"/>
  <c r="AH14" i="8"/>
  <c r="AF14" i="8"/>
  <c r="AH13" i="8"/>
  <c r="AF13" i="8"/>
  <c r="T258" i="8"/>
  <c r="R26" i="8"/>
  <c r="S26" i="8"/>
  <c r="T26" i="8"/>
  <c r="R27" i="8"/>
  <c r="S27" i="8"/>
  <c r="T27" i="8"/>
  <c r="R28" i="8"/>
  <c r="S28" i="8"/>
  <c r="T28" i="8"/>
  <c r="R29" i="8"/>
  <c r="S29" i="8"/>
  <c r="T29" i="8"/>
  <c r="R30" i="8"/>
  <c r="S30" i="8"/>
  <c r="T30" i="8"/>
  <c r="R31" i="8"/>
  <c r="S31" i="8"/>
  <c r="T31" i="8"/>
  <c r="R32" i="8"/>
  <c r="S32" i="8"/>
  <c r="T32" i="8"/>
  <c r="R33" i="8"/>
  <c r="S33" i="8"/>
  <c r="T33" i="8"/>
  <c r="R34" i="8"/>
  <c r="S34" i="8"/>
  <c r="T34" i="8"/>
  <c r="R35" i="8"/>
  <c r="S35" i="8"/>
  <c r="T35" i="8"/>
  <c r="R36" i="8"/>
  <c r="S36" i="8"/>
  <c r="T36" i="8"/>
  <c r="R37" i="8"/>
  <c r="S37" i="8"/>
  <c r="T37" i="8"/>
  <c r="R38" i="8"/>
  <c r="S38" i="8"/>
  <c r="T38" i="8"/>
  <c r="R39" i="8"/>
  <c r="T39" i="8"/>
  <c r="R40" i="8"/>
  <c r="S40" i="8"/>
  <c r="T40" i="8"/>
  <c r="R41" i="8"/>
  <c r="S41" i="8"/>
  <c r="T41" i="8"/>
  <c r="R42" i="8"/>
  <c r="S42" i="8"/>
  <c r="T42" i="8"/>
  <c r="R43" i="8"/>
  <c r="S43" i="8"/>
  <c r="T43" i="8"/>
  <c r="R44" i="8"/>
  <c r="S44" i="8"/>
  <c r="T44" i="8"/>
  <c r="R45" i="8"/>
  <c r="S45" i="8"/>
  <c r="T45" i="8"/>
  <c r="R46" i="8"/>
  <c r="S46" i="8"/>
  <c r="T46" i="8"/>
  <c r="R47" i="8"/>
  <c r="S47" i="8"/>
  <c r="T47" i="8"/>
  <c r="R48" i="8"/>
  <c r="S48" i="8"/>
  <c r="V48" i="8" s="1"/>
  <c r="T48" i="8"/>
  <c r="W48" i="8" s="1"/>
  <c r="R49" i="8"/>
  <c r="S49" i="8"/>
  <c r="T49" i="8"/>
  <c r="R50" i="8"/>
  <c r="S50" i="8"/>
  <c r="T50" i="8"/>
  <c r="R51" i="8"/>
  <c r="S51" i="8"/>
  <c r="T51" i="8"/>
  <c r="R52" i="8"/>
  <c r="S52" i="8"/>
  <c r="T52" i="8"/>
  <c r="R53" i="8"/>
  <c r="S53" i="8"/>
  <c r="T53" i="8"/>
  <c r="R54" i="8"/>
  <c r="T54" i="8"/>
  <c r="R55" i="8"/>
  <c r="S55" i="8"/>
  <c r="T55" i="8"/>
  <c r="R66" i="8"/>
  <c r="R67" i="8"/>
  <c r="R68" i="8"/>
  <c r="S68" i="8"/>
  <c r="T68" i="8"/>
  <c r="R69" i="8"/>
  <c r="S69" i="8"/>
  <c r="T69" i="8"/>
  <c r="R70" i="8"/>
  <c r="S70" i="8"/>
  <c r="T70" i="8"/>
  <c r="R71" i="8"/>
  <c r="S71" i="8"/>
  <c r="T71" i="8"/>
  <c r="R72" i="8"/>
  <c r="S72" i="8"/>
  <c r="T72" i="8"/>
  <c r="R73" i="8"/>
  <c r="S73" i="8"/>
  <c r="T73" i="8"/>
  <c r="R74" i="8"/>
  <c r="S74" i="8"/>
  <c r="T74" i="8"/>
  <c r="R75" i="8"/>
  <c r="S75" i="8"/>
  <c r="T75" i="8"/>
  <c r="R86" i="8"/>
  <c r="S86" i="8"/>
  <c r="T86" i="8"/>
  <c r="R87" i="8"/>
  <c r="S87" i="8"/>
  <c r="T87" i="8"/>
  <c r="R88" i="8"/>
  <c r="S88" i="8"/>
  <c r="T88" i="8"/>
  <c r="R89" i="8"/>
  <c r="S89" i="8"/>
  <c r="T89" i="8"/>
  <c r="R90" i="8"/>
  <c r="S90" i="8"/>
  <c r="T90" i="8"/>
  <c r="R91" i="8"/>
  <c r="S91" i="8"/>
  <c r="V91" i="8" s="1"/>
  <c r="T91" i="8"/>
  <c r="W91" i="8" s="1"/>
  <c r="R92" i="8"/>
  <c r="S92" i="8"/>
  <c r="T92" i="8"/>
  <c r="R93" i="8"/>
  <c r="S93" i="8"/>
  <c r="T93" i="8"/>
  <c r="R94" i="8"/>
  <c r="S94" i="8"/>
  <c r="T94" i="8"/>
  <c r="R95" i="8"/>
  <c r="S95" i="8"/>
  <c r="T95" i="8"/>
  <c r="R106" i="8"/>
  <c r="S106" i="8"/>
  <c r="T106" i="8"/>
  <c r="R107" i="8"/>
  <c r="S107" i="8"/>
  <c r="T107" i="8"/>
  <c r="R108" i="8"/>
  <c r="S108" i="8"/>
  <c r="T108" i="8"/>
  <c r="R109" i="8"/>
  <c r="S109" i="8"/>
  <c r="T109" i="8"/>
  <c r="R110" i="8"/>
  <c r="S110" i="8"/>
  <c r="T110" i="8"/>
  <c r="R111" i="8"/>
  <c r="S111" i="8"/>
  <c r="T111" i="8"/>
  <c r="R112" i="8"/>
  <c r="S112" i="8"/>
  <c r="T112" i="8"/>
  <c r="R113" i="8"/>
  <c r="S113" i="8"/>
  <c r="T113" i="8"/>
  <c r="R114" i="8"/>
  <c r="S114" i="8"/>
  <c r="T114" i="8"/>
  <c r="R115" i="8"/>
  <c r="S115" i="8"/>
  <c r="T115" i="8"/>
  <c r="R116" i="8"/>
  <c r="S116" i="8"/>
  <c r="T116" i="8"/>
  <c r="W116" i="8" s="1"/>
  <c r="R117" i="8"/>
  <c r="S117" i="8"/>
  <c r="T117" i="8"/>
  <c r="R118" i="8"/>
  <c r="S118" i="8"/>
  <c r="T118" i="8"/>
  <c r="R119" i="8"/>
  <c r="S119" i="8"/>
  <c r="T119" i="8"/>
  <c r="R120" i="8"/>
  <c r="S120" i="8"/>
  <c r="T120" i="8"/>
  <c r="R121" i="8"/>
  <c r="S121" i="8"/>
  <c r="T121" i="8"/>
  <c r="R122" i="8"/>
  <c r="S122" i="8"/>
  <c r="T122" i="8"/>
  <c r="R123" i="8"/>
  <c r="S123" i="8"/>
  <c r="T123" i="8"/>
  <c r="R124" i="8"/>
  <c r="S124" i="8"/>
  <c r="T124" i="8"/>
  <c r="R125" i="8"/>
  <c r="S125" i="8"/>
  <c r="T125" i="8"/>
  <c r="R126" i="8"/>
  <c r="S126" i="8"/>
  <c r="T126" i="8"/>
  <c r="R127" i="8"/>
  <c r="S127" i="8"/>
  <c r="T127" i="8"/>
  <c r="R128" i="8"/>
  <c r="S128" i="8"/>
  <c r="T128" i="8"/>
  <c r="R129" i="8"/>
  <c r="S129" i="8"/>
  <c r="T129" i="8"/>
  <c r="R130" i="8"/>
  <c r="S130" i="8"/>
  <c r="T130" i="8"/>
  <c r="R131" i="8"/>
  <c r="S131" i="8"/>
  <c r="T131" i="8"/>
  <c r="R132" i="8"/>
  <c r="S132" i="8"/>
  <c r="T132" i="8"/>
  <c r="R133" i="8"/>
  <c r="S133" i="8"/>
  <c r="T133" i="8"/>
  <c r="R134" i="8"/>
  <c r="S134" i="8"/>
  <c r="T134" i="8"/>
  <c r="R135" i="8"/>
  <c r="S135" i="8"/>
  <c r="T135" i="8"/>
  <c r="R136" i="8"/>
  <c r="S136" i="8"/>
  <c r="T136" i="8"/>
  <c r="W136" i="8" s="1"/>
  <c r="R137" i="8"/>
  <c r="S137" i="8"/>
  <c r="V137" i="8" s="1"/>
  <c r="T137" i="8"/>
  <c r="W137" i="8" s="1"/>
  <c r="R138" i="8"/>
  <c r="S138" i="8"/>
  <c r="T138" i="8"/>
  <c r="R139" i="8"/>
  <c r="S139" i="8"/>
  <c r="T139" i="8"/>
  <c r="R140" i="8"/>
  <c r="S140" i="8"/>
  <c r="T140" i="8"/>
  <c r="R141" i="8"/>
  <c r="S141" i="8"/>
  <c r="T141" i="8"/>
  <c r="R142" i="8"/>
  <c r="S142" i="8"/>
  <c r="T142" i="8"/>
  <c r="R143" i="8"/>
  <c r="S143" i="8"/>
  <c r="T143" i="8"/>
  <c r="R144" i="8"/>
  <c r="S144" i="8"/>
  <c r="T144" i="8"/>
  <c r="R145" i="8"/>
  <c r="S145" i="8"/>
  <c r="T145" i="8"/>
  <c r="R146" i="8"/>
  <c r="S146" i="8"/>
  <c r="T146" i="8"/>
  <c r="R147" i="8"/>
  <c r="S147" i="8"/>
  <c r="V147" i="8" s="1"/>
  <c r="T147" i="8"/>
  <c r="W147" i="8" s="1"/>
  <c r="R148" i="8"/>
  <c r="S148" i="8"/>
  <c r="V148" i="8" s="1"/>
  <c r="T148" i="8"/>
  <c r="R149" i="8"/>
  <c r="S149" i="8"/>
  <c r="T149" i="8"/>
  <c r="R150" i="8"/>
  <c r="S150" i="8"/>
  <c r="T150" i="8"/>
  <c r="R151" i="8"/>
  <c r="S151" i="8"/>
  <c r="T151" i="8"/>
  <c r="R152" i="8"/>
  <c r="S152" i="8"/>
  <c r="T152" i="8"/>
  <c r="R153" i="8"/>
  <c r="S153" i="8"/>
  <c r="T153" i="8"/>
  <c r="R154" i="8"/>
  <c r="S154" i="8"/>
  <c r="T154" i="8"/>
  <c r="R155" i="8"/>
  <c r="S155" i="8"/>
  <c r="T155" i="8"/>
  <c r="R156" i="8"/>
  <c r="S156" i="8"/>
  <c r="T156" i="8"/>
  <c r="R157" i="8"/>
  <c r="S157" i="8"/>
  <c r="T157" i="8"/>
  <c r="R158" i="8"/>
  <c r="S158" i="8"/>
  <c r="T158" i="8"/>
  <c r="R159" i="8"/>
  <c r="S159" i="8"/>
  <c r="T159" i="8"/>
  <c r="R160" i="8"/>
  <c r="S160" i="8"/>
  <c r="T160" i="8"/>
  <c r="R161" i="8"/>
  <c r="S161" i="8"/>
  <c r="T161" i="8"/>
  <c r="R162" i="8"/>
  <c r="S162" i="8"/>
  <c r="T162" i="8"/>
  <c r="R163" i="8"/>
  <c r="S163" i="8"/>
  <c r="T163" i="8"/>
  <c r="R164" i="8"/>
  <c r="S164" i="8"/>
  <c r="T164" i="8"/>
  <c r="R165" i="8"/>
  <c r="S165" i="8"/>
  <c r="T165" i="8"/>
  <c r="R166" i="8"/>
  <c r="S166" i="8"/>
  <c r="T166" i="8"/>
  <c r="W166" i="8" s="1"/>
  <c r="R167" i="8"/>
  <c r="S167" i="8"/>
  <c r="T167" i="8"/>
  <c r="R168" i="8"/>
  <c r="S168" i="8"/>
  <c r="T168" i="8"/>
  <c r="R169" i="8"/>
  <c r="S169" i="8"/>
  <c r="T169" i="8"/>
  <c r="R170" i="8"/>
  <c r="S170" i="8"/>
  <c r="T170" i="8"/>
  <c r="R171" i="8"/>
  <c r="S171" i="8"/>
  <c r="T171" i="8"/>
  <c r="R172" i="8"/>
  <c r="S172" i="8"/>
  <c r="T172" i="8"/>
  <c r="R173" i="8"/>
  <c r="S173" i="8"/>
  <c r="T173" i="8"/>
  <c r="R174" i="8"/>
  <c r="S174" i="8"/>
  <c r="T174" i="8"/>
  <c r="R175" i="8"/>
  <c r="S175" i="8"/>
  <c r="T175" i="8"/>
  <c r="R176" i="8"/>
  <c r="S176" i="8"/>
  <c r="T176" i="8"/>
  <c r="R177" i="8"/>
  <c r="S177" i="8"/>
  <c r="T177" i="8"/>
  <c r="W177" i="8" s="1"/>
  <c r="R178" i="8"/>
  <c r="S178" i="8"/>
  <c r="T178" i="8"/>
  <c r="R179" i="8"/>
  <c r="S179" i="8"/>
  <c r="T179" i="8"/>
  <c r="R180" i="8"/>
  <c r="S180" i="8"/>
  <c r="T180" i="8"/>
  <c r="R181" i="8"/>
  <c r="S181" i="8"/>
  <c r="T181" i="8"/>
  <c r="R182" i="8"/>
  <c r="S182" i="8"/>
  <c r="T182" i="8"/>
  <c r="R183" i="8"/>
  <c r="S183" i="8"/>
  <c r="T183" i="8"/>
  <c r="R184" i="8"/>
  <c r="S184" i="8"/>
  <c r="T184" i="8"/>
  <c r="R185" i="8"/>
  <c r="S185" i="8"/>
  <c r="T185" i="8"/>
  <c r="R186" i="8"/>
  <c r="S186" i="8"/>
  <c r="T186" i="8"/>
  <c r="R187" i="8"/>
  <c r="S187" i="8"/>
  <c r="T187" i="8"/>
  <c r="R188" i="8"/>
  <c r="S188" i="8"/>
  <c r="T188" i="8"/>
  <c r="R189" i="8"/>
  <c r="S189" i="8"/>
  <c r="T189" i="8"/>
  <c r="R190" i="8"/>
  <c r="S190" i="8"/>
  <c r="T190" i="8"/>
  <c r="R191" i="8"/>
  <c r="S191" i="8"/>
  <c r="T191" i="8"/>
  <c r="R192" i="8"/>
  <c r="S192" i="8"/>
  <c r="T192" i="8"/>
  <c r="R193" i="8"/>
  <c r="S193" i="8"/>
  <c r="T193" i="8"/>
  <c r="R194" i="8"/>
  <c r="S194" i="8"/>
  <c r="T194" i="8"/>
  <c r="R195" i="8"/>
  <c r="S195" i="8"/>
  <c r="T195" i="8"/>
  <c r="R196" i="8"/>
  <c r="S196" i="8"/>
  <c r="T196" i="8"/>
  <c r="R197" i="8"/>
  <c r="S197" i="8"/>
  <c r="T197" i="8"/>
  <c r="W197" i="8" s="1"/>
  <c r="R198" i="8"/>
  <c r="S198" i="8"/>
  <c r="T198" i="8"/>
  <c r="R199" i="8"/>
  <c r="S199" i="8"/>
  <c r="T199" i="8"/>
  <c r="R200" i="8"/>
  <c r="S200" i="8"/>
  <c r="T200" i="8"/>
  <c r="R201" i="8"/>
  <c r="S201" i="8"/>
  <c r="T201" i="8"/>
  <c r="R202" i="8"/>
  <c r="S202" i="8"/>
  <c r="T202" i="8"/>
  <c r="R203" i="8"/>
  <c r="S203" i="8"/>
  <c r="T203" i="8"/>
  <c r="R204" i="8"/>
  <c r="S204" i="8"/>
  <c r="T204" i="8"/>
  <c r="R205" i="8"/>
  <c r="S205" i="8"/>
  <c r="T205" i="8"/>
  <c r="R206" i="8"/>
  <c r="T206" i="8"/>
  <c r="R207" i="8"/>
  <c r="T207" i="8"/>
  <c r="W207" i="8" s="1"/>
  <c r="R208" i="8"/>
  <c r="S208" i="8"/>
  <c r="T208" i="8"/>
  <c r="R209" i="8"/>
  <c r="S209" i="8"/>
  <c r="T209" i="8"/>
  <c r="R210" i="8"/>
  <c r="S210" i="8"/>
  <c r="T210" i="8"/>
  <c r="R211" i="8"/>
  <c r="S211" i="8"/>
  <c r="T211" i="8"/>
  <c r="R212" i="8"/>
  <c r="S212" i="8"/>
  <c r="T212" i="8"/>
  <c r="R213" i="8"/>
  <c r="S213" i="8"/>
  <c r="T213" i="8"/>
  <c r="R214" i="8"/>
  <c r="S214" i="8"/>
  <c r="T214" i="8"/>
  <c r="R215" i="8"/>
  <c r="S215" i="8"/>
  <c r="T215" i="8"/>
  <c r="R216" i="8"/>
  <c r="S216" i="8"/>
  <c r="T216" i="8"/>
  <c r="W216" i="8" s="1"/>
  <c r="R217" i="8"/>
  <c r="S217" i="8"/>
  <c r="T217" i="8"/>
  <c r="R218" i="8"/>
  <c r="S218" i="8"/>
  <c r="T218" i="8"/>
  <c r="R219" i="8"/>
  <c r="S219" i="8"/>
  <c r="T219" i="8"/>
  <c r="R220" i="8"/>
  <c r="S220" i="8"/>
  <c r="T220" i="8"/>
  <c r="R221" i="8"/>
  <c r="S221" i="8"/>
  <c r="T221" i="8"/>
  <c r="R222" i="8"/>
  <c r="S222" i="8"/>
  <c r="T222" i="8"/>
  <c r="R223" i="8"/>
  <c r="S223" i="8"/>
  <c r="T223" i="8"/>
  <c r="R224" i="8"/>
  <c r="S224" i="8"/>
  <c r="T224" i="8"/>
  <c r="R225" i="8"/>
  <c r="S225" i="8"/>
  <c r="T225" i="8"/>
  <c r="W225" i="8" s="1"/>
  <c r="R226" i="8"/>
  <c r="S226" i="8"/>
  <c r="T226" i="8"/>
  <c r="R227" i="8"/>
  <c r="S227" i="8"/>
  <c r="T227" i="8"/>
  <c r="R248" i="8"/>
  <c r="S248" i="8"/>
  <c r="V248" i="8" s="1"/>
  <c r="T248" i="8"/>
  <c r="R249" i="8"/>
  <c r="S249" i="8"/>
  <c r="T249" i="8"/>
  <c r="R250" i="8"/>
  <c r="S250" i="8"/>
  <c r="T250" i="8"/>
  <c r="R251" i="8"/>
  <c r="S251" i="8"/>
  <c r="T251" i="8"/>
  <c r="R252" i="8"/>
  <c r="S252" i="8"/>
  <c r="T252" i="8"/>
  <c r="R253" i="8"/>
  <c r="S253" i="8"/>
  <c r="T253" i="8"/>
  <c r="R254" i="8"/>
  <c r="S254" i="8"/>
  <c r="T254" i="8"/>
  <c r="R255" i="8"/>
  <c r="S255" i="8"/>
  <c r="T255" i="8"/>
  <c r="R256" i="8"/>
  <c r="S256" i="8"/>
  <c r="T256" i="8"/>
  <c r="W256" i="8" s="1"/>
  <c r="R257" i="8"/>
  <c r="S257" i="8"/>
  <c r="T257" i="8"/>
  <c r="R258" i="8"/>
  <c r="S258" i="8"/>
  <c r="R259" i="8"/>
  <c r="S259" i="8"/>
  <c r="T259" i="8"/>
  <c r="R260" i="8"/>
  <c r="S260" i="8"/>
  <c r="T260" i="8"/>
  <c r="R261" i="8"/>
  <c r="S261" i="8"/>
  <c r="T261" i="8"/>
  <c r="R262" i="8"/>
  <c r="S262" i="8"/>
  <c r="T262" i="8"/>
  <c r="R263" i="8"/>
  <c r="S263" i="8"/>
  <c r="T263" i="8"/>
  <c r="R264" i="8"/>
  <c r="S264" i="8"/>
  <c r="T264" i="8"/>
  <c r="R265" i="8"/>
  <c r="S265" i="8"/>
  <c r="T265" i="8"/>
  <c r="R266" i="8"/>
  <c r="S266" i="8"/>
  <c r="T266" i="8"/>
  <c r="R267" i="8"/>
  <c r="S267" i="8"/>
  <c r="T267" i="8"/>
  <c r="R19" i="8"/>
  <c r="S19" i="8"/>
  <c r="T19" i="8"/>
  <c r="R20" i="8"/>
  <c r="S20" i="8"/>
  <c r="T20" i="8"/>
  <c r="R21" i="8"/>
  <c r="S21" i="8"/>
  <c r="T21" i="8"/>
  <c r="R22" i="8"/>
  <c r="S22" i="8"/>
  <c r="T22" i="8"/>
  <c r="R23" i="8"/>
  <c r="S23" i="8"/>
  <c r="T23" i="8"/>
  <c r="R24" i="8"/>
  <c r="S24" i="8"/>
  <c r="T24" i="8"/>
  <c r="R25" i="8"/>
  <c r="S25" i="8"/>
  <c r="T25" i="8"/>
  <c r="R17" i="8"/>
  <c r="S17" i="8"/>
  <c r="T17" i="8"/>
  <c r="R18" i="8"/>
  <c r="S18" i="8"/>
  <c r="V18" i="8" s="1"/>
  <c r="T18" i="8"/>
  <c r="W14" i="8"/>
  <c r="T16" i="8"/>
  <c r="T13" i="8"/>
  <c r="W13" i="8" s="1"/>
  <c r="V16" i="8"/>
  <c r="R14" i="8"/>
  <c r="R13" i="8"/>
  <c r="W257" i="8"/>
  <c r="V257" i="8"/>
  <c r="W255" i="8"/>
  <c r="V255" i="8"/>
  <c r="W254" i="8"/>
  <c r="V254" i="8"/>
  <c r="W253" i="8"/>
  <c r="V253" i="8"/>
  <c r="W252" i="8"/>
  <c r="V252" i="8"/>
  <c r="W251" i="8"/>
  <c r="V251" i="8"/>
  <c r="W250" i="8"/>
  <c r="V250" i="8"/>
  <c r="W249" i="8"/>
  <c r="V249" i="8"/>
  <c r="W248" i="8"/>
  <c r="W224" i="8"/>
  <c r="V224" i="8"/>
  <c r="W223" i="8"/>
  <c r="V223" i="8"/>
  <c r="W222" i="8"/>
  <c r="V222" i="8"/>
  <c r="W221" i="8"/>
  <c r="V221" i="8"/>
  <c r="W220" i="8"/>
  <c r="V220" i="8"/>
  <c r="W219" i="8"/>
  <c r="V219" i="8"/>
  <c r="W218" i="8"/>
  <c r="V218" i="8"/>
  <c r="W217" i="8"/>
  <c r="V217" i="8"/>
  <c r="W215" i="8"/>
  <c r="V215" i="8"/>
  <c r="W214" i="8"/>
  <c r="V214" i="8"/>
  <c r="W213" i="8"/>
  <c r="V213" i="8"/>
  <c r="W212" i="8"/>
  <c r="V212" i="8"/>
  <c r="W211" i="8"/>
  <c r="V211" i="8"/>
  <c r="W210" i="8"/>
  <c r="V210" i="8"/>
  <c r="W209" i="8"/>
  <c r="V209" i="8"/>
  <c r="W208" i="8"/>
  <c r="V208" i="8"/>
  <c r="W205" i="8"/>
  <c r="V205" i="8"/>
  <c r="W204" i="8"/>
  <c r="V204" i="8"/>
  <c r="W203" i="8"/>
  <c r="V203" i="8"/>
  <c r="W202" i="8"/>
  <c r="V202" i="8"/>
  <c r="W201" i="8"/>
  <c r="V201" i="8"/>
  <c r="W200" i="8"/>
  <c r="V200" i="8"/>
  <c r="W199" i="8"/>
  <c r="V199" i="8"/>
  <c r="W198" i="8"/>
  <c r="V198" i="8"/>
  <c r="W195" i="8"/>
  <c r="V195" i="8"/>
  <c r="W194" i="8"/>
  <c r="V194" i="8"/>
  <c r="W193" i="8"/>
  <c r="V193" i="8"/>
  <c r="W192" i="8"/>
  <c r="V192" i="8"/>
  <c r="W191" i="8"/>
  <c r="V191" i="8"/>
  <c r="W190" i="8"/>
  <c r="V190" i="8"/>
  <c r="W189" i="8"/>
  <c r="V189" i="8"/>
  <c r="W188" i="8"/>
  <c r="V188" i="8"/>
  <c r="W187" i="8"/>
  <c r="V187" i="8"/>
  <c r="W185" i="8"/>
  <c r="V185" i="8"/>
  <c r="W184" i="8"/>
  <c r="V184" i="8"/>
  <c r="W183" i="8"/>
  <c r="V183" i="8"/>
  <c r="W182" i="8"/>
  <c r="V182" i="8"/>
  <c r="W181" i="8"/>
  <c r="V181" i="8"/>
  <c r="W180" i="8"/>
  <c r="V180" i="8"/>
  <c r="W179" i="8"/>
  <c r="V179" i="8"/>
  <c r="W178" i="8"/>
  <c r="V178" i="8"/>
  <c r="W175" i="8"/>
  <c r="V175" i="8"/>
  <c r="W174" i="8"/>
  <c r="V174" i="8"/>
  <c r="W173" i="8"/>
  <c r="V173" i="8"/>
  <c r="W172" i="8"/>
  <c r="V172" i="8"/>
  <c r="W171" i="8"/>
  <c r="V171" i="8"/>
  <c r="W170" i="8"/>
  <c r="V170" i="8"/>
  <c r="W169" i="8"/>
  <c r="V169" i="8"/>
  <c r="W168" i="8"/>
  <c r="V168" i="8"/>
  <c r="W167" i="8"/>
  <c r="V167" i="8"/>
  <c r="W165" i="8"/>
  <c r="V165" i="8"/>
  <c r="W164" i="8"/>
  <c r="V164" i="8"/>
  <c r="W163" i="8"/>
  <c r="V163" i="8"/>
  <c r="W162" i="8"/>
  <c r="V162" i="8"/>
  <c r="W161" i="8"/>
  <c r="V161" i="8"/>
  <c r="W160" i="8"/>
  <c r="V160" i="8"/>
  <c r="W159" i="8"/>
  <c r="V159" i="8"/>
  <c r="W158" i="8"/>
  <c r="V158" i="8"/>
  <c r="W157" i="8"/>
  <c r="V157" i="8"/>
  <c r="W155" i="8"/>
  <c r="V155" i="8"/>
  <c r="W154" i="8"/>
  <c r="V154" i="8"/>
  <c r="W153" i="8"/>
  <c r="V153" i="8"/>
  <c r="W152" i="8"/>
  <c r="V152" i="8"/>
  <c r="W151" i="8"/>
  <c r="V151" i="8"/>
  <c r="W150" i="8"/>
  <c r="V150" i="8"/>
  <c r="W149" i="8"/>
  <c r="V149" i="8"/>
  <c r="W145" i="8"/>
  <c r="V145" i="8"/>
  <c r="W144" i="8"/>
  <c r="V144" i="8"/>
  <c r="W143" i="8"/>
  <c r="V143" i="8"/>
  <c r="W142" i="8"/>
  <c r="V142" i="8"/>
  <c r="W141" i="8"/>
  <c r="V141" i="8"/>
  <c r="W140" i="8"/>
  <c r="V140" i="8"/>
  <c r="W139" i="8"/>
  <c r="V139" i="8"/>
  <c r="W138" i="8"/>
  <c r="V138" i="8"/>
  <c r="W135" i="8"/>
  <c r="V135" i="8"/>
  <c r="W134" i="8"/>
  <c r="V134" i="8"/>
  <c r="W133" i="8"/>
  <c r="V133" i="8"/>
  <c r="W132" i="8"/>
  <c r="V132" i="8"/>
  <c r="W131" i="8"/>
  <c r="V131" i="8"/>
  <c r="W130" i="8"/>
  <c r="V130" i="8"/>
  <c r="W129" i="8"/>
  <c r="V129" i="8"/>
  <c r="W128" i="8"/>
  <c r="V128" i="8"/>
  <c r="W127" i="8"/>
  <c r="V127" i="8"/>
  <c r="W95" i="8"/>
  <c r="V95" i="8"/>
  <c r="W94" i="8"/>
  <c r="V94" i="8"/>
  <c r="W93" i="8"/>
  <c r="V93" i="8"/>
  <c r="W92" i="8"/>
  <c r="V92" i="8"/>
  <c r="W90" i="8"/>
  <c r="V90" i="8"/>
  <c r="W89" i="8"/>
  <c r="V89" i="8"/>
  <c r="W88" i="8"/>
  <c r="V88" i="8"/>
  <c r="W87" i="8"/>
  <c r="V87" i="8"/>
  <c r="W75" i="8"/>
  <c r="V75" i="8"/>
  <c r="W74" i="8"/>
  <c r="V74" i="8"/>
  <c r="W73" i="8"/>
  <c r="V73" i="8"/>
  <c r="W72" i="8"/>
  <c r="V72" i="8"/>
  <c r="W71" i="8"/>
  <c r="V71" i="8"/>
  <c r="W70" i="8"/>
  <c r="V70" i="8"/>
  <c r="W69" i="8"/>
  <c r="V69" i="8"/>
  <c r="W68" i="8"/>
  <c r="V68" i="8"/>
  <c r="W55" i="8"/>
  <c r="V55" i="8"/>
  <c r="W54" i="8"/>
  <c r="V54" i="8"/>
  <c r="W53" i="8"/>
  <c r="V53" i="8"/>
  <c r="W52" i="8"/>
  <c r="V52" i="8"/>
  <c r="W51" i="8"/>
  <c r="V51" i="8"/>
  <c r="W50" i="8"/>
  <c r="V50" i="8"/>
  <c r="W49" i="8"/>
  <c r="V49" i="8"/>
  <c r="W47" i="8"/>
  <c r="V47" i="8"/>
  <c r="W45" i="8"/>
  <c r="V45" i="8"/>
  <c r="W44" i="8"/>
  <c r="V44" i="8"/>
  <c r="W43" i="8"/>
  <c r="V43" i="8"/>
  <c r="W42" i="8"/>
  <c r="V42" i="8"/>
  <c r="W41" i="8"/>
  <c r="V41" i="8"/>
  <c r="W40" i="8"/>
  <c r="V40" i="8"/>
  <c r="W39" i="8"/>
  <c r="V39" i="8"/>
  <c r="W38" i="8"/>
  <c r="V38" i="8"/>
  <c r="W37" i="8"/>
  <c r="V37" i="8"/>
  <c r="W35" i="8"/>
  <c r="V35" i="8"/>
  <c r="W34" i="8"/>
  <c r="V34" i="8"/>
  <c r="W33" i="8"/>
  <c r="V33" i="8"/>
  <c r="W32" i="8"/>
  <c r="V32" i="8"/>
  <c r="W31" i="8"/>
  <c r="V31" i="8"/>
  <c r="W30" i="8"/>
  <c r="V30" i="8"/>
  <c r="W29" i="8"/>
  <c r="V29" i="8"/>
  <c r="W28" i="8"/>
  <c r="V28" i="8"/>
  <c r="W27" i="8"/>
  <c r="V27" i="8"/>
  <c r="W86" i="8"/>
  <c r="V225" i="8"/>
  <c r="V256" i="8"/>
  <c r="S207" i="8"/>
  <c r="Y227" i="8" l="1"/>
  <c r="AA227" i="8"/>
  <c r="W227" i="8"/>
  <c r="X227" i="8"/>
  <c r="Z227" i="8"/>
  <c r="AB227" i="8"/>
  <c r="V227" i="8"/>
  <c r="V197" i="8"/>
  <c r="V177" i="8"/>
  <c r="V207" i="8"/>
  <c r="V166" i="8"/>
  <c r="V146" i="8"/>
  <c r="Z260" i="8"/>
  <c r="X260" i="8"/>
  <c r="AB260" i="8"/>
  <c r="V260" i="8"/>
  <c r="AX137" i="8"/>
  <c r="D67" i="10"/>
  <c r="AX177" i="8"/>
  <c r="D71" i="10"/>
  <c r="AX197" i="8"/>
  <c r="D73" i="10"/>
  <c r="AJ137" i="8"/>
  <c r="AD279" i="8" s="1"/>
  <c r="D40" i="10"/>
  <c r="AJ177" i="8"/>
  <c r="D44" i="10"/>
  <c r="AJ197" i="8"/>
  <c r="D46" i="10"/>
  <c r="V116" i="8"/>
  <c r="AO106" i="8"/>
  <c r="AN106" i="8" s="1"/>
  <c r="AP106" i="8"/>
  <c r="AL106" i="8"/>
  <c r="AM106" i="8" s="1"/>
  <c r="AA106" i="8"/>
  <c r="Z106" i="8" s="1"/>
  <c r="X106" i="8"/>
  <c r="Y106" i="8" s="1"/>
  <c r="AB106" i="8"/>
  <c r="AA116" i="8"/>
  <c r="Z116" i="8" s="1"/>
  <c r="AB116" i="8"/>
  <c r="X116" i="8"/>
  <c r="Y116" i="8" s="1"/>
  <c r="AO136" i="8"/>
  <c r="AN136" i="8" s="1"/>
  <c r="AO176" i="8"/>
  <c r="AN176" i="8" s="1"/>
  <c r="AO196" i="8"/>
  <c r="AN196" i="8" s="1"/>
  <c r="AO206" i="8"/>
  <c r="P283" i="8"/>
  <c r="BC206" i="8"/>
  <c r="AD273" i="8"/>
  <c r="X16" i="8"/>
  <c r="AA206" i="8"/>
  <c r="AA248" i="8"/>
  <c r="Z248" i="8" s="1"/>
  <c r="AL126" i="8"/>
  <c r="AM126" i="8" s="1"/>
  <c r="AJ126" i="8"/>
  <c r="AD278" i="8" s="1"/>
  <c r="AP126" i="8"/>
  <c r="AP186" i="8"/>
  <c r="AL186" i="8"/>
  <c r="AM186" i="8" s="1"/>
  <c r="AJ186" i="8"/>
  <c r="AO258" i="8"/>
  <c r="AM258" i="8"/>
  <c r="AK258" i="8"/>
  <c r="W16" i="8"/>
  <c r="AA16" i="8"/>
  <c r="Z16" i="8" s="1"/>
  <c r="AB196" i="8"/>
  <c r="X196" i="8"/>
  <c r="Y196" i="8" s="1"/>
  <c r="X176" i="8"/>
  <c r="Y176" i="8" s="1"/>
  <c r="AB176" i="8"/>
  <c r="AB156" i="8"/>
  <c r="X156" i="8"/>
  <c r="Y156" i="8" s="1"/>
  <c r="X136" i="8"/>
  <c r="Y136" i="8" s="1"/>
  <c r="AB136" i="8"/>
  <c r="AM14" i="8"/>
  <c r="AO14" i="8"/>
  <c r="AK14" i="8"/>
  <c r="AO126" i="8"/>
  <c r="AN126" i="8" s="1"/>
  <c r="AK126" i="8"/>
  <c r="AO146" i="8"/>
  <c r="AN146" i="8" s="1"/>
  <c r="AO166" i="8"/>
  <c r="AN166" i="8" s="1"/>
  <c r="AK166" i="8"/>
  <c r="AO186" i="8"/>
  <c r="AN186" i="8" s="1"/>
  <c r="AK186" i="8"/>
  <c r="AP235" i="8"/>
  <c r="AN235" i="8"/>
  <c r="AL235" i="8"/>
  <c r="AJ235" i="8"/>
  <c r="BA13" i="8"/>
  <c r="BC13" i="8"/>
  <c r="AY13" i="8"/>
  <c r="AX226" i="8"/>
  <c r="BD226" i="8"/>
  <c r="BB226" i="8"/>
  <c r="AZ226" i="8"/>
  <c r="X259" i="8"/>
  <c r="V259" i="8"/>
  <c r="Z259" i="8"/>
  <c r="AB259" i="8"/>
  <c r="AA196" i="8"/>
  <c r="Z196" i="8" s="1"/>
  <c r="AA176" i="8"/>
  <c r="Z176" i="8" s="1"/>
  <c r="AA156" i="8"/>
  <c r="Z156" i="8" s="1"/>
  <c r="AA136" i="8"/>
  <c r="Z136" i="8" s="1"/>
  <c r="AA86" i="8"/>
  <c r="Z86" i="8" s="1"/>
  <c r="AA36" i="8"/>
  <c r="Z36" i="8" s="1"/>
  <c r="AP146" i="8"/>
  <c r="AL146" i="8"/>
  <c r="AM146" i="8" s="1"/>
  <c r="AP166" i="8"/>
  <c r="AL166" i="8"/>
  <c r="AM166" i="8" s="1"/>
  <c r="AJ166" i="8"/>
  <c r="AA216" i="8"/>
  <c r="Z216" i="8" s="1"/>
  <c r="AO235" i="8"/>
  <c r="AM235" i="8"/>
  <c r="AK235" i="8"/>
  <c r="AL259" i="8"/>
  <c r="AJ259" i="8"/>
  <c r="AN259" i="8"/>
  <c r="AP259" i="8"/>
  <c r="AY226" i="8"/>
  <c r="BA226" i="8"/>
  <c r="BC226" i="8"/>
  <c r="BB258" i="8"/>
  <c r="AZ258" i="8"/>
  <c r="AX258" i="8"/>
  <c r="BD258" i="8"/>
  <c r="BC258" i="8"/>
  <c r="BA258" i="8"/>
  <c r="AY258" i="8"/>
  <c r="BD146" i="8"/>
  <c r="AZ146" i="8"/>
  <c r="BA146" i="8" s="1"/>
  <c r="AZ186" i="8"/>
  <c r="BA186" i="8" s="1"/>
  <c r="BD186" i="8"/>
  <c r="AX186" i="8"/>
  <c r="AP216" i="8"/>
  <c r="AL216" i="8"/>
  <c r="AM216" i="8" s="1"/>
  <c r="AJ216" i="8"/>
  <c r="AY126" i="8"/>
  <c r="BC126" i="8"/>
  <c r="BB126" i="8" s="1"/>
  <c r="BC146" i="8"/>
  <c r="BB146" i="8" s="1"/>
  <c r="AY166" i="8"/>
  <c r="BC166" i="8"/>
  <c r="BB166" i="8" s="1"/>
  <c r="AY186" i="8"/>
  <c r="BC186" i="8"/>
  <c r="BB186" i="8" s="1"/>
  <c r="AZ166" i="8"/>
  <c r="BA166" i="8" s="1"/>
  <c r="AX166" i="8"/>
  <c r="BD166" i="8"/>
  <c r="W156" i="8"/>
  <c r="AO216" i="8"/>
  <c r="AN216" i="8" s="1"/>
  <c r="AK216" i="8"/>
  <c r="AO248" i="8"/>
  <c r="AN248" i="8" s="1"/>
  <c r="BD16" i="8"/>
  <c r="AZ16" i="8"/>
  <c r="BA16" i="8" s="1"/>
  <c r="AX259" i="8"/>
  <c r="AR284" i="8" s="1"/>
  <c r="BD259" i="8"/>
  <c r="BB259" i="8"/>
  <c r="AZ259" i="8"/>
  <c r="X216" i="8"/>
  <c r="Y216" i="8" s="1"/>
  <c r="AB216" i="8"/>
  <c r="AK259" i="8"/>
  <c r="AO259" i="8"/>
  <c r="AM259" i="8"/>
  <c r="BC14" i="8"/>
  <c r="BA14" i="8"/>
  <c r="AY14" i="8"/>
  <c r="AX126" i="8"/>
  <c r="AR278" i="8" s="1"/>
  <c r="BD126" i="8"/>
  <c r="AZ126" i="8"/>
  <c r="BA126" i="8" s="1"/>
  <c r="AA259" i="8"/>
  <c r="W259" i="8"/>
  <c r="Y259" i="8"/>
  <c r="AA186" i="8"/>
  <c r="Z186" i="8" s="1"/>
  <c r="AA166" i="8"/>
  <c r="Z166" i="8" s="1"/>
  <c r="W146" i="8"/>
  <c r="AA146" i="8"/>
  <c r="Z146" i="8" s="1"/>
  <c r="W126" i="8"/>
  <c r="AA126" i="8"/>
  <c r="Z126" i="8" s="1"/>
  <c r="AA26" i="8"/>
  <c r="AP136" i="8"/>
  <c r="AL136" i="8"/>
  <c r="AM136" i="8" s="1"/>
  <c r="AP156" i="8"/>
  <c r="AL156" i="8"/>
  <c r="AM156" i="8" s="1"/>
  <c r="AJ156" i="8"/>
  <c r="AD280" i="8" s="1"/>
  <c r="AP176" i="8"/>
  <c r="AL176" i="8"/>
  <c r="AM176" i="8" s="1"/>
  <c r="AP196" i="8"/>
  <c r="AL196" i="8"/>
  <c r="AM196" i="8" s="1"/>
  <c r="BC16" i="8"/>
  <c r="BB16" i="8" s="1"/>
  <c r="AY259" i="8"/>
  <c r="BC259" i="8"/>
  <c r="BA259" i="8"/>
  <c r="AX216" i="8"/>
  <c r="BD216" i="8"/>
  <c r="AZ216" i="8"/>
  <c r="BA216" i="8" s="1"/>
  <c r="V216" i="8"/>
  <c r="AA226" i="8"/>
  <c r="Y226" i="8"/>
  <c r="W226" i="8"/>
  <c r="AY216" i="8"/>
  <c r="BC216" i="8"/>
  <c r="BB216" i="8" s="1"/>
  <c r="BC248" i="8"/>
  <c r="BB248" i="8" s="1"/>
  <c r="AA258" i="8"/>
  <c r="Y258" i="8"/>
  <c r="W258" i="8"/>
  <c r="BD136" i="8"/>
  <c r="AZ136" i="8"/>
  <c r="BA136" i="8" s="1"/>
  <c r="AX156" i="8"/>
  <c r="BD156" i="8"/>
  <c r="AZ156" i="8"/>
  <c r="BA156" i="8" s="1"/>
  <c r="AZ176" i="8"/>
  <c r="BA176" i="8" s="1"/>
  <c r="BD176" i="8"/>
  <c r="AZ196" i="8"/>
  <c r="BA196" i="8" s="1"/>
  <c r="BD196" i="8"/>
  <c r="AO156" i="8"/>
  <c r="AN156" i="8" s="1"/>
  <c r="AK156" i="8"/>
  <c r="AB226" i="8"/>
  <c r="Z226" i="8"/>
  <c r="X226" i="8"/>
  <c r="V226" i="8"/>
  <c r="P282" i="8" s="1"/>
  <c r="AN226" i="8"/>
  <c r="AL226" i="8"/>
  <c r="AJ226" i="8"/>
  <c r="AP226" i="8"/>
  <c r="BC136" i="8"/>
  <c r="BB136" i="8" s="1"/>
  <c r="AY156" i="8"/>
  <c r="BC156" i="8"/>
  <c r="BB156" i="8" s="1"/>
  <c r="BC176" i="8"/>
  <c r="BB176" i="8" s="1"/>
  <c r="BC196" i="8"/>
  <c r="BB196" i="8" s="1"/>
  <c r="AB186" i="8"/>
  <c r="X186" i="8"/>
  <c r="Y186" i="8" s="1"/>
  <c r="AB166" i="8"/>
  <c r="X166" i="8"/>
  <c r="Y166" i="8" s="1"/>
  <c r="X146" i="8"/>
  <c r="Y146" i="8" s="1"/>
  <c r="AB146" i="8"/>
  <c r="V126" i="8"/>
  <c r="AB126" i="8"/>
  <c r="X126" i="8"/>
  <c r="Y126" i="8" s="1"/>
  <c r="AA46" i="8"/>
  <c r="Z46" i="8" s="1"/>
  <c r="AB258" i="8"/>
  <c r="Z258" i="8"/>
  <c r="V258" i="8"/>
  <c r="P284" i="8" s="1"/>
  <c r="X258" i="8"/>
  <c r="AO13" i="8"/>
  <c r="AM13" i="8"/>
  <c r="AK13" i="8"/>
  <c r="AO226" i="8"/>
  <c r="AM226" i="8"/>
  <c r="AK226" i="8"/>
  <c r="AJ258" i="8"/>
  <c r="AP258" i="8"/>
  <c r="AN258" i="8"/>
  <c r="AL258" i="8"/>
  <c r="BD248" i="8"/>
  <c r="AZ248" i="8"/>
  <c r="BA248" i="8" s="1"/>
  <c r="AL248" i="8"/>
  <c r="AM248" i="8" s="1"/>
  <c r="AP248" i="8"/>
  <c r="AB248" i="8"/>
  <c r="X248" i="8"/>
  <c r="AB46" i="8"/>
  <c r="X46" i="8"/>
  <c r="Y46" i="8" s="1"/>
  <c r="AR274" i="8"/>
  <c r="V26" i="8"/>
  <c r="AD274" i="8"/>
  <c r="AB26" i="8"/>
  <c r="X26" i="8"/>
  <c r="Y26" i="8" s="1"/>
  <c r="AB86" i="8"/>
  <c r="X86" i="8"/>
  <c r="Y86" i="8" s="1"/>
  <c r="AB36" i="8"/>
  <c r="X36" i="8"/>
  <c r="Y36" i="8" s="1"/>
  <c r="AR275" i="8"/>
  <c r="AR282" i="8"/>
  <c r="AD277" i="8"/>
  <c r="P273" i="8"/>
  <c r="V13" i="8"/>
  <c r="AA14" i="8"/>
  <c r="AG207" i="8"/>
  <c r="AR277" i="8"/>
  <c r="AU207" i="8"/>
  <c r="AD284" i="8"/>
  <c r="AR273" i="8"/>
  <c r="AR279" i="8"/>
  <c r="AD282" i="8"/>
  <c r="V86" i="8"/>
  <c r="P277" i="8" s="1"/>
  <c r="V46" i="8"/>
  <c r="V36" i="8"/>
  <c r="P275" i="8" s="1"/>
  <c r="W46" i="8"/>
  <c r="Y13" i="8"/>
  <c r="W36" i="8"/>
  <c r="AA13" i="8"/>
  <c r="W26" i="8"/>
  <c r="Y14" i="8"/>
  <c r="W148" i="8"/>
  <c r="V186" i="8"/>
  <c r="V196" i="8"/>
  <c r="W206" i="8"/>
  <c r="V176" i="8"/>
  <c r="W186" i="8"/>
  <c r="W196" i="8"/>
  <c r="W176" i="8"/>
  <c r="V136" i="8"/>
  <c r="P279" i="8" s="1"/>
  <c r="V156" i="8"/>
  <c r="P280" i="8" s="1"/>
  <c r="P278" i="8" l="1"/>
  <c r="AX207" i="8"/>
  <c r="D74" i="10"/>
  <c r="AJ207" i="8"/>
  <c r="D47" i="10"/>
  <c r="Z26" i="8"/>
  <c r="Y248" i="8"/>
  <c r="AR280" i="8"/>
  <c r="AR290" i="8"/>
  <c r="AD290" i="8"/>
  <c r="W17" i="8" l="1"/>
  <c r="W18" i="8"/>
  <c r="W19" i="8"/>
  <c r="W20" i="8"/>
  <c r="W21" i="8"/>
  <c r="W22" i="8"/>
  <c r="W23" i="8"/>
  <c r="W24" i="8"/>
  <c r="W25" i="8"/>
  <c r="V17" i="8"/>
  <c r="V19" i="8"/>
  <c r="V20" i="8"/>
  <c r="V21" i="8"/>
  <c r="V22" i="8"/>
  <c r="V23" i="8"/>
  <c r="V24" i="8"/>
  <c r="V25" i="8"/>
  <c r="BD3" i="8"/>
  <c r="BB3" i="8"/>
  <c r="AZ3" i="8"/>
  <c r="AS3" i="8" s="1"/>
  <c r="AX3" i="8"/>
  <c r="AX7" i="8" s="1"/>
  <c r="AP3" i="8"/>
  <c r="AN3" i="8"/>
  <c r="AL3" i="8"/>
  <c r="AE3" i="8" s="1"/>
  <c r="AJ3" i="8"/>
  <c r="AB3" i="8"/>
  <c r="Z3" i="8"/>
  <c r="X3" i="8"/>
  <c r="Q3" i="8" s="1"/>
  <c r="V3" i="8"/>
  <c r="AR272" i="8"/>
  <c r="AR11" i="8"/>
  <c r="AD11" i="8"/>
  <c r="AR7" i="8" l="1"/>
  <c r="AR8" i="8" s="1"/>
  <c r="AX8" i="8"/>
  <c r="P274" i="8"/>
  <c r="BB7" i="8"/>
  <c r="BB8" i="8" s="1"/>
  <c r="V14" i="8"/>
  <c r="AB14" i="8"/>
  <c r="Z14" i="8"/>
  <c r="X14" i="8"/>
  <c r="AB13" i="8"/>
  <c r="Z13" i="8"/>
  <c r="X13" i="8"/>
  <c r="Y16" i="8"/>
  <c r="AB16" i="8"/>
  <c r="AJ7" i="8"/>
  <c r="AD7" i="8" l="1"/>
  <c r="AD8" i="8" s="1"/>
  <c r="AJ8" i="8"/>
  <c r="AU206" i="8"/>
  <c r="AG206" i="8"/>
  <c r="S206" i="8"/>
  <c r="V206" i="8"/>
  <c r="P281" i="8" s="1"/>
  <c r="BF290" i="8"/>
  <c r="AP206" i="8" l="1"/>
  <c r="AL206" i="8"/>
  <c r="AM206" i="8" s="1"/>
  <c r="AN206" i="8"/>
  <c r="AB206" i="8"/>
  <c r="X206" i="8"/>
  <c r="Z206" i="8"/>
  <c r="AZ206" i="8"/>
  <c r="BA206" i="8" s="1"/>
  <c r="BD206" i="8"/>
  <c r="BB206" i="8"/>
  <c r="AR281" i="8"/>
  <c r="AD281" i="8"/>
  <c r="BF293" i="8"/>
  <c r="BF4" i="8" s="1"/>
  <c r="BF285" i="8"/>
  <c r="Y206" i="8" l="1"/>
  <c r="BF292" i="8"/>
  <c r="BF294" i="8" s="1"/>
  <c r="T67" i="8"/>
  <c r="T66" i="8"/>
  <c r="W66" i="8" l="1"/>
  <c r="AA66" i="8"/>
  <c r="AD276" i="8"/>
  <c r="AR276" i="8"/>
  <c r="S66" i="8"/>
  <c r="S67" i="8"/>
  <c r="V67" i="8" s="1"/>
  <c r="W67" i="8"/>
  <c r="Z66" i="8" l="1"/>
  <c r="Z7" i="8"/>
  <c r="Z8" i="8" s="1"/>
  <c r="X66" i="8"/>
  <c r="AB66" i="8"/>
  <c r="V66" i="8"/>
  <c r="P276" i="8" s="1"/>
  <c r="AR291" i="8"/>
  <c r="AR285" i="8"/>
  <c r="AZ7" i="8"/>
  <c r="V7" i="8"/>
  <c r="P7" i="8" l="1"/>
  <c r="P8" i="8" s="1"/>
  <c r="V8" i="8"/>
  <c r="AS7" i="8"/>
  <c r="AS8" i="8" s="1"/>
  <c r="AZ8" i="8"/>
  <c r="Y66" i="8"/>
  <c r="AR292" i="8"/>
  <c r="AR294" i="8" s="1"/>
  <c r="AR293" i="8"/>
  <c r="X7" i="8" l="1"/>
  <c r="X8" i="8" s="1"/>
  <c r="BF272" i="8"/>
  <c r="AD272" i="8"/>
  <c r="P272" i="8"/>
  <c r="Q7" i="8" l="1"/>
  <c r="Q8" i="8" s="1"/>
  <c r="AC147" i="8"/>
  <c r="AQ147" i="8" l="1"/>
  <c r="P290" i="8" l="1"/>
  <c r="P291" i="8" l="1"/>
  <c r="P285" i="8"/>
  <c r="P292" i="8" l="1"/>
  <c r="P294" i="8" s="1"/>
  <c r="P293" i="8"/>
  <c r="AH19" i="8" l="1"/>
  <c r="AO16" i="8" s="1"/>
  <c r="AD285" i="8"/>
  <c r="AG19" i="8"/>
  <c r="D32" i="10" s="1"/>
  <c r="AN16" i="8" l="1"/>
  <c r="AN7" i="8"/>
  <c r="AN8" i="8" s="1"/>
  <c r="AP16" i="8"/>
  <c r="AL16" i="8"/>
  <c r="AM16" i="8" s="1"/>
  <c r="AL7" i="8" s="1"/>
  <c r="AD291" i="8"/>
  <c r="AE7" i="8" l="1"/>
  <c r="AE8" i="8" s="1"/>
  <c r="AL8" i="8"/>
  <c r="AD293" i="8"/>
  <c r="AD292" i="8"/>
  <c r="AD294" i="8" s="1"/>
  <c r="AZ4" i="8"/>
  <c r="AZ5" i="8" s="1"/>
  <c r="AS5" i="8" s="1"/>
  <c r="BD4" i="8"/>
  <c r="AX4" i="8"/>
  <c r="BB4" i="8"/>
  <c r="AX5" i="8" l="1"/>
  <c r="AR5" i="8" s="1"/>
  <c r="AX6" i="8"/>
  <c r="AR6" i="8" s="1"/>
  <c r="AR4" i="8"/>
  <c r="BD5" i="8"/>
  <c r="BD6" i="8"/>
  <c r="BB6" i="8"/>
  <c r="BB5" i="8"/>
  <c r="AS4" i="8"/>
  <c r="AZ6" i="8"/>
  <c r="AS6" i="8" s="1"/>
  <c r="Z15" i="8"/>
  <c r="Z4" i="8" s="1"/>
  <c r="X15" i="8"/>
  <c r="X4" i="8" s="1"/>
  <c r="V15" i="8"/>
  <c r="V4" i="8" s="1"/>
  <c r="AB15" i="8"/>
  <c r="AB4" i="8" s="1"/>
  <c r="V5" i="8" l="1"/>
  <c r="P5" i="8" s="1"/>
  <c r="P4" i="8"/>
  <c r="V6" i="8"/>
  <c r="P6" i="8" s="1"/>
  <c r="Z5" i="8"/>
  <c r="Z6" i="8"/>
  <c r="X6" i="8"/>
  <c r="Q6" i="8" s="1"/>
  <c r="X5" i="8"/>
  <c r="Q5" i="8" s="1"/>
  <c r="Q4" i="8"/>
  <c r="AB6" i="8"/>
  <c r="AB5" i="8"/>
  <c r="AL4" i="8"/>
  <c r="AP4" i="8"/>
  <c r="AJ4" i="8"/>
  <c r="AN4" i="8"/>
  <c r="AP6" i="8" l="1"/>
  <c r="AP5" i="8"/>
  <c r="AL6" i="8"/>
  <c r="AE6" i="8" s="1"/>
  <c r="AE4" i="8"/>
  <c r="AL5" i="8"/>
  <c r="AE5" i="8" s="1"/>
  <c r="AN5" i="8"/>
  <c r="AN6" i="8"/>
  <c r="AJ6" i="8"/>
  <c r="AD6" i="8" s="1"/>
  <c r="AD4" i="8"/>
  <c r="AJ5" i="8"/>
  <c r="AD5"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Rasmus Søgaard</author>
  </authors>
  <commentList>
    <comment ref="P3" authorId="0" shapeId="0" xr:uid="{33AF3947-95E2-4735-8161-31E3F71DBEBB}">
      <text>
        <r>
          <rPr>
            <b/>
            <sz val="9"/>
            <color indexed="81"/>
            <rFont val="Tahoma"/>
            <family val="2"/>
          </rPr>
          <t xml:space="preserve">OBS! </t>
        </r>
        <r>
          <rPr>
            <sz val="9"/>
            <color indexed="81"/>
            <rFont val="Tahoma"/>
            <family val="2"/>
          </rPr>
          <t>Husk 25% af altangangsareal</t>
        </r>
      </text>
    </comment>
    <comment ref="AD3" authorId="0" shapeId="0" xr:uid="{EDF0AFBB-785E-4746-9F57-D8B60665DB71}">
      <text>
        <r>
          <rPr>
            <b/>
            <sz val="9"/>
            <color indexed="81"/>
            <rFont val="Tahoma"/>
            <family val="2"/>
          </rPr>
          <t xml:space="preserve">OBS! </t>
        </r>
        <r>
          <rPr>
            <sz val="9"/>
            <color indexed="81"/>
            <rFont val="Tahoma"/>
            <family val="2"/>
          </rPr>
          <t>Husk 25% af altangangsareal</t>
        </r>
      </text>
    </comment>
    <comment ref="AR3" authorId="0" shapeId="0" xr:uid="{CD5EF7A2-4D56-4B3F-A41F-CFBD9D184763}">
      <text>
        <r>
          <rPr>
            <b/>
            <sz val="9"/>
            <color indexed="81"/>
            <rFont val="Tahoma"/>
            <family val="2"/>
          </rPr>
          <t xml:space="preserve">OBS! </t>
        </r>
        <r>
          <rPr>
            <sz val="9"/>
            <color indexed="81"/>
            <rFont val="Tahoma"/>
            <family val="2"/>
          </rPr>
          <t>Husk 25% af altangangsareal</t>
        </r>
      </text>
    </comment>
    <comment ref="P11" authorId="0" shapeId="0" xr:uid="{D38552D4-953B-4553-A9DC-49471031DFB8}">
      <text>
        <r>
          <rPr>
            <sz val="9"/>
            <color indexed="81"/>
            <rFont val="Tahoma"/>
            <family val="2"/>
          </rPr>
          <t>Husk ét "x" for hver konstruktionstype!</t>
        </r>
      </text>
    </comment>
    <comment ref="AD11" authorId="0" shapeId="0" xr:uid="{40D275EC-999F-48D7-8DD1-242A6E65C2B2}">
      <text>
        <r>
          <rPr>
            <sz val="9"/>
            <color indexed="81"/>
            <rFont val="Tahoma"/>
            <family val="2"/>
          </rPr>
          <t>Husk ét "x" for hver konstruktionstype!</t>
        </r>
      </text>
    </comment>
    <comment ref="AR11" authorId="0" shapeId="0" xr:uid="{E6D1DF40-AABA-4B48-9DD7-4873FCB77192}">
      <text>
        <r>
          <rPr>
            <sz val="9"/>
            <color indexed="81"/>
            <rFont val="Tahoma"/>
            <family val="2"/>
          </rPr>
          <t>Husk ét "x" for hver konstruktionstype!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0E8F8AC-1C78-4EF3-9820-383EDAD60AED}" keepAlive="1" name="Forespørgsel - Door Schedule" description="Forbindelse til forespørgslen 'Door Schedule' i projektmappen." type="5" refreshedVersion="7" background="1" saveData="1">
    <dbPr connection="Provider=Microsoft.Mashup.OleDb.1;Data Source=$Workbook$;Location=&quot;Door Schedule&quot;;Extended Properties=&quot;&quot;" command="SELECT * FROM [Door Schedule]"/>
  </connection>
  <connection id="2" xr16:uid="{E700EE22-C1D6-4DA8-9C68-3BAF09287CEC}" keepAlive="1" name="Forespørgsel - Floor Schedule" description="Forbindelse til forespørgslen 'Floor Schedule' i projektmappen." type="5" refreshedVersion="7" background="1" saveData="1">
    <dbPr connection="Provider=Microsoft.Mashup.OleDb.1;Data Source=$Workbook$;Location=&quot;Floor Schedule&quot;;Extended Properties=&quot;&quot;" command="SELECT * FROM [Floor Schedule]"/>
  </connection>
  <connection id="3" xr16:uid="{E81DD999-0616-4B8E-81A8-75862F457B8D}" keepAlive="1" name="Forespørgsel - Roof Schedule" description="Forbindelse til forespørgslen 'Roof Schedule' i projektmappen." type="5" refreshedVersion="7" background="1" saveData="1">
    <dbPr connection="Provider=Microsoft.Mashup.OleDb.1;Data Source=$Workbook$;Location=&quot;Roof Schedule&quot;;Extended Properties=&quot;&quot;" command="SELECT * FROM [Roof Schedule]"/>
  </connection>
  <connection id="4" xr16:uid="{BA892CC8-5D26-4B9A-BB46-79B2064F3DD2}" keepAlive="1" name="Forespørgsel - Wall Schedule" description="Forbindelse til forespørgslen 'Wall Schedule' i projektmappen." type="5" refreshedVersion="7" background="1" saveData="1">
    <dbPr connection="Provider=Microsoft.Mashup.OleDb.1;Data Source=$Workbook$;Location=&quot;Wall Schedule&quot;;Extended Properties=&quot;&quot;" command="SELECT * FROM [Wall Schedule]"/>
  </connection>
  <connection id="5" xr16:uid="{0CD1AAE0-A072-4391-B615-AB460140F9C7}" keepAlive="1" name="Forespørgsel - Window Schedule" description="Forbindelse til forespørgslen 'Window Schedule' i projektmappen." type="5" refreshedVersion="7" background="1" saveData="1">
    <dbPr connection="Provider=Microsoft.Mashup.OleDb.1;Data Source=$Workbook$;Location=&quot;Window Schedule&quot;;Extended Properties=&quot;&quot;" command="SELECT * FROM [Window Schedule]"/>
  </connection>
</connections>
</file>

<file path=xl/sharedStrings.xml><?xml version="1.0" encoding="utf-8"?>
<sst xmlns="http://schemas.openxmlformats.org/spreadsheetml/2006/main" count="622" uniqueCount="190">
  <si>
    <t>Life cycle assessment</t>
  </si>
  <si>
    <t>Project:</t>
  </si>
  <si>
    <t>Comment on the calculation:</t>
  </si>
  <si>
    <t>Typology</t>
  </si>
  <si>
    <t>JBB wooden panel Min. CO2</t>
  </si>
  <si>
    <t>Selected</t>
  </si>
  <si>
    <t>Min. CO2</t>
  </si>
  <si>
    <t>Min. price</t>
  </si>
  <si>
    <t>Maks. CO2</t>
  </si>
  <si>
    <t>Valgt</t>
  </si>
  <si>
    <t>Min. pris</t>
  </si>
  <si>
    <t>Standard detached house</t>
  </si>
  <si>
    <t>Living Places, JBB</t>
  </si>
  <si>
    <t xml:space="preserve">This LCA of the Wooden Cassette House in Jernbanebyen only contains structures and materials from the LCA calculation, which is 3rd party verified by BUILD. 
The original LCA calculation was performed in LCAbyg and complies with the methodology requirements in BR18. </t>
  </si>
  <si>
    <t>Gross floor area, m²</t>
  </si>
  <si>
    <t>kg CO2/year</t>
  </si>
  <si>
    <t>Date:</t>
  </si>
  <si>
    <t>kg CO2/m2 year</t>
  </si>
  <si>
    <t>tonnes CO2</t>
  </si>
  <si>
    <t>Price/m² (excl. DB)</t>
  </si>
  <si>
    <t>N.A.</t>
  </si>
  <si>
    <t>Contribution margin:</t>
  </si>
  <si>
    <t>Price/m² (incl. DB)</t>
  </si>
  <si>
    <t>Construction</t>
  </si>
  <si>
    <t>Alternatives</t>
  </si>
  <si>
    <t>Construction name</t>
  </si>
  <si>
    <t>Unit</t>
  </si>
  <si>
    <t>Construction structure</t>
  </si>
  <si>
    <t>LCA</t>
  </si>
  <si>
    <t>Finances excl. DB</t>
  </si>
  <si>
    <t>Comments</t>
  </si>
  <si>
    <t xml:space="preserve">Advantages </t>
  </si>
  <si>
    <t>Disadvantages</t>
  </si>
  <si>
    <t xml:space="preserve">JBB wooden panel </t>
  </si>
  <si>
    <t>Quantity</t>
  </si>
  <si>
    <t>Calculation</t>
  </si>
  <si>
    <t>CO2</t>
  </si>
  <si>
    <t>Pris</t>
  </si>
  <si>
    <t>Price</t>
  </si>
  <si>
    <t>kg CO2/unit year</t>
  </si>
  <si>
    <t>per/unit</t>
  </si>
  <si>
    <t>set "x"</t>
  </si>
  <si>
    <t>kr.</t>
  </si>
  <si>
    <t>selected</t>
  </si>
  <si>
    <t>min.</t>
  </si>
  <si>
    <t>min. CO2</t>
  </si>
  <si>
    <r>
      <t xml:space="preserve">min. </t>
    </r>
    <r>
      <rPr>
        <b/>
        <sz val="11"/>
        <color theme="1"/>
        <rFont val="Calibri"/>
        <family val="2"/>
        <charset val="204"/>
        <scheme val="minor"/>
      </rPr>
      <t>price</t>
    </r>
  </si>
  <si>
    <t>maks</t>
  </si>
  <si>
    <t>valgt</t>
  </si>
  <si>
    <t>min. pris</t>
  </si>
  <si>
    <t>Operation, electricity</t>
  </si>
  <si>
    <t>Drift</t>
  </si>
  <si>
    <t>Optional</t>
  </si>
  <si>
    <t>Electricity for building operation incl. contribution from solar panel</t>
  </si>
  <si>
    <t>kWh/m² year</t>
  </si>
  <si>
    <t>Heat pump solution (air to water)</t>
  </si>
  <si>
    <t>x</t>
  </si>
  <si>
    <t>Operation, heating</t>
  </si>
  <si>
    <t>District heating</t>
  </si>
  <si>
    <t>Byggeplads</t>
  </si>
  <si>
    <t>Obl.</t>
  </si>
  <si>
    <t>Edge foundation</t>
  </si>
  <si>
    <t>Fundament</t>
  </si>
  <si>
    <t>Screw foundation</t>
  </si>
  <si>
    <t>pcs</t>
  </si>
  <si>
    <t>Krinner screw foundations in steel, 36 kg/each. 
Incl. glulam strap: 2 pcs. 266x185 and 2 pcs. 200x185 mm</t>
  </si>
  <si>
    <t>Skillevægs-fundament</t>
  </si>
  <si>
    <t>Basis hydro and thermal insulation</t>
  </si>
  <si>
    <t>Terrændæk</t>
  </si>
  <si>
    <t>Screw foundation
Lightweight wooden panel, raised</t>
  </si>
  <si>
    <t>m²</t>
  </si>
  <si>
    <t>22 mm floor chipboard, waterproof (Kronospan)
45x70 mm batten C18 - c/c 400 mm
70 mm paper wool granulate, cl. 37, fire class B-s2,d0 (IsoCell)
0.2 mm vapour barrier/vapour retarder
45x295 Structural timber, c/c 600 mm
295 mm paper wool granulate, cl. 37, fire class B-s2,d0 (IsoCell)
8 mm hard wind barrier class 1 Windstopper Extreme (Cembritt)</t>
  </si>
  <si>
    <t>Exterior wall 1 (excl. cladding hangers)</t>
  </si>
  <si>
    <t>Ydervæg</t>
  </si>
  <si>
    <t>Wood panel with paper wool</t>
  </si>
  <si>
    <t>8 mm Windpanel Premium (vapour permeable)
45x295 mm stud frame, K18 c/c 600 mm
295 mm paper wool insulation, cl. 37 - Granulate fire class B-s2,d0 (IsoCell)
18mm OSB board G3
45x70 mm rigel c/c 450 mm
45 mm paper wool insulation, class 37 - Granulate fire class B-s2,d0 (IsoCell)
15 mm fibregyps board cladding with tongue and groove joint (Fermacell)</t>
  </si>
  <si>
    <t>Exterior wall 2 (excl. cladding hangers)</t>
  </si>
  <si>
    <t>Recessed facade section 
(wood panel with paper wool)</t>
  </si>
  <si>
    <t xml:space="preserve">8 mm Windpanel Premium (vapour permeable)
45x295 mm stud frame, K18 c/c 600 mm
195 mm paper wool insulation, cl. 37 - Granulate fire class B-s2,d0 (IsoCell)
18mm OSB board G3
45x70 mm rigel c/c 450 mm
45 mm paper wool insulation, class 37 - Granulate fire class B-s2,d0 (IsoCell)
15 mm fibregyps board cladding with tongue and groove joint </t>
  </si>
  <si>
    <t>Exterior wall cladding 1 (incl. any hangings)</t>
  </si>
  <si>
    <t>Wood cladding, unfinished</t>
  </si>
  <si>
    <t>21 mm vertical wood cladding, untreated (InntTre)
38x57 mm spacer strip in spruce, c/c 600 mm
25x50 mm spacer strip in spruce, c/c 600 mm</t>
  </si>
  <si>
    <t>Ydervægs-beklædning 2 (inkl. evt. ophæng)</t>
  </si>
  <si>
    <t>Interior walls 1</t>
  </si>
  <si>
    <t>Indervægge</t>
  </si>
  <si>
    <t>Timber frame with wood fibre + fibregyps or plywood</t>
  </si>
  <si>
    <t>15 mm fibregyps or plywood
Wooden frame with wood fibre insulation (Hunton)
15 mm fibregups or plywood</t>
  </si>
  <si>
    <t>Interior walls 2</t>
  </si>
  <si>
    <t>Wood frame with wood fibre + plywood, fibregyps and clinker</t>
  </si>
  <si>
    <t>15 mm fibregyps with clinker
Timber frame with wood fibre insulation (Hunton)
15 mm plywood</t>
  </si>
  <si>
    <t>Lejlighedsskel, lodret</t>
  </si>
  <si>
    <t>Hydro and thermal insulation</t>
  </si>
  <si>
    <t>Etagedæk</t>
  </si>
  <si>
    <t>Hydro and thermal insulation with exposed beams</t>
  </si>
  <si>
    <t>12.5 mm floor plasterboard
18 mm plywood, fire rated to min K1 10 B-s
25 mm floor plywood chipboard), fire rated to min. K1 10 B-s.
Structural timber C18, c/c 600 mm</t>
  </si>
  <si>
    <t>Lejlighedsskel, vandret</t>
  </si>
  <si>
    <t>Roof excl. cladding</t>
  </si>
  <si>
    <t>Tag</t>
  </si>
  <si>
    <t>Lightweight wooden panel with paper insulation</t>
  </si>
  <si>
    <t>25 mm Hunton underlay
70x45 mm batten c/c 400 mm (ventilated cavity)
2x45x200 mm structural timber C18, cross-shaped, c/c 600 mm
400 mm paper wool insulation, cl. 37 -granulate, B-s2, d0, blown in (IsoCell)
Vapour brake -install according to lev. regulations
25x95 mm spread formwork, c/c 450 mm - Underlay for plaster 
1x15 mm fibregyps board cladding (Fermacell)</t>
  </si>
  <si>
    <t>Let trækassette med papirisolering - 1 lags løsning</t>
  </si>
  <si>
    <t>25 mm Hunton undertag
70x45 mm lægte c/c 400 mm (ventileret hulrum)
45x400 mm I-bjælker c/c 600 mm
400 mm papiruldisolering, kl. 37 -granulat, B-s2, d0, indblæses  (IsoCell)
18 mm OSB plade
1x15 mm fibergipspladebeklædning (Fermacell)</t>
  </si>
  <si>
    <t>CLT med papiruld</t>
  </si>
  <si>
    <t>100 mm blød træfiberplade (Hunton)
300 mm gitterdragere
300 mm papiruldisolering, kl. 37 -granulat, B-s2, d0, indblæses  (IsoCell)
Dampbremse monteres iht. lev. forskrifter
90 mm CLT (Södra)</t>
  </si>
  <si>
    <t>Roof cladding</t>
  </si>
  <si>
    <t>Steel</t>
  </si>
  <si>
    <t>Galvanised steel sheet, Sinus 18 (Planja)
38x57 mm spacer strip in spruce, c/c 600 mm
25x50 mm spacer strip in spruce, c/c 600 mm</t>
  </si>
  <si>
    <t>Floor, residential</t>
  </si>
  <si>
    <t>Gulv</t>
  </si>
  <si>
    <t>Parquet, Ash</t>
  </si>
  <si>
    <t>14 mm ash parquet (Tarkett)
Sound mat adapted for dampening of footsteps</t>
  </si>
  <si>
    <t>Floor, bathroom</t>
  </si>
  <si>
    <t>Clinker bricks</t>
  </si>
  <si>
    <t>Floor tiles
Tile adhesive</t>
  </si>
  <si>
    <t>Windows (facade)</t>
  </si>
  <si>
    <t>Vinduer/døre</t>
  </si>
  <si>
    <t>Wood/wood windows (incl. 3-layer glass)</t>
  </si>
  <si>
    <t>Industry EPD</t>
  </si>
  <si>
    <t>OBS, levetid 25 år jf. Build levetidstabel</t>
  </si>
  <si>
    <t>Skyligh</t>
  </si>
  <si>
    <t>GGL with aluminium cover, wood (incl. 3-layer pane)</t>
  </si>
  <si>
    <t>Velux GGL, 3-layer glazing</t>
  </si>
  <si>
    <t>Flat skylight</t>
  </si>
  <si>
    <t>Modular skylight, 3-pane</t>
  </si>
  <si>
    <t>Velux Modular Skylight, 3-layer glazing</t>
  </si>
  <si>
    <t>NOTE, lifetime 25 years according to Build lifespan table</t>
  </si>
  <si>
    <t>Doors, exterior</t>
  </si>
  <si>
    <t>Panel door, wood</t>
  </si>
  <si>
    <t>Doors, interior</t>
  </si>
  <si>
    <t>Cell door, wood</t>
  </si>
  <si>
    <t>Single components</t>
  </si>
  <si>
    <t>Enkelt komponenter</t>
  </si>
  <si>
    <t>Internal wooden staircase</t>
  </si>
  <si>
    <t>floors</t>
  </si>
  <si>
    <t>Weight: approx. 100 kg per floor</t>
  </si>
  <si>
    <t>Selected individually</t>
  </si>
  <si>
    <t>Wooden columns</t>
  </si>
  <si>
    <t>Glulam 140x140 mm</t>
  </si>
  <si>
    <t>Solar panels</t>
  </si>
  <si>
    <t>Solceller</t>
  </si>
  <si>
    <t xml:space="preserve">High-efficiency solar panel from Sunpower </t>
  </si>
  <si>
    <t>Sunpower Maxeon 3</t>
  </si>
  <si>
    <t>NOTE, lifetime 30 years according to Build lifespan table</t>
  </si>
  <si>
    <t>Installations</t>
  </si>
  <si>
    <t>Installationer</t>
  </si>
  <si>
    <t>Water, heating and drainage</t>
  </si>
  <si>
    <t>Heat pump solution (air to water) with radiators</t>
  </si>
  <si>
    <t>Choose individually</t>
  </si>
  <si>
    <t>Natural ventilation</t>
  </si>
  <si>
    <t>Natural ventilation with automatically opening windows</t>
  </si>
  <si>
    <t>CO2 impact and price depend on final product selection!</t>
  </si>
  <si>
    <t>kg CO2/m² år</t>
  </si>
  <si>
    <t>Total</t>
  </si>
  <si>
    <t>Byggevarer</t>
  </si>
  <si>
    <t>Estimat A4-A5</t>
  </si>
  <si>
    <t>Total, ekskl. A4-A5</t>
  </si>
  <si>
    <t>Total, inkl. A4-A5</t>
  </si>
  <si>
    <t>Typology:</t>
  </si>
  <si>
    <t>kg CO2eq./year</t>
  </si>
  <si>
    <t>Perimeter foundation</t>
  </si>
  <si>
    <t>Screw foundations</t>
  </si>
  <si>
    <t>Partition wall foundation</t>
  </si>
  <si>
    <t>-</t>
  </si>
  <si>
    <t/>
  </si>
  <si>
    <t>Lightweight wooden panel, raised</t>
  </si>
  <si>
    <t>External wall</t>
  </si>
  <si>
    <t>Exterior wall cladding</t>
  </si>
  <si>
    <t xml:space="preserve">Wood cladding, untreated </t>
  </si>
  <si>
    <t>Internal walls</t>
  </si>
  <si>
    <t>Vertical apartment partition</t>
  </si>
  <si>
    <t>Floor slab</t>
  </si>
  <si>
    <t>Ribbed floor with visible beams</t>
  </si>
  <si>
    <t>Roofs</t>
  </si>
  <si>
    <t>Steel panelling</t>
  </si>
  <si>
    <t>Flooring, residential</t>
  </si>
  <si>
    <t>Tiles</t>
  </si>
  <si>
    <t>Windows (vertical)</t>
  </si>
  <si>
    <t>Skylights</t>
  </si>
  <si>
    <t>GGL with aluminium cladding, wood (incl. 3-layer glass)</t>
  </si>
  <si>
    <t>Flat skylights</t>
  </si>
  <si>
    <t>Modular skylight, 3-layer glass</t>
  </si>
  <si>
    <t>Flat door, wood</t>
  </si>
  <si>
    <t>Wooden pillars</t>
  </si>
  <si>
    <t>Opslag</t>
  </si>
  <si>
    <t>Enheder</t>
  </si>
  <si>
    <t>stk</t>
  </si>
  <si>
    <t>kg</t>
  </si>
  <si>
    <t>m</t>
  </si>
  <si>
    <t>m³</t>
  </si>
  <si>
    <t>etager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</si>
</sst>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
    <numFmt numFmtId="167" formatCode="#,##0.000"/>
  </numFmts>
  <fonts count="16">
    <font>
      <sz val="11"/>
      <color theme="1"/>
      <name val="Calibri"/>
      <family val="2"/>
      <scheme val="minor"/>
    </font>
    <font>
      <b/>
      <sz val="11"/>
      <color theme="1"/>
      <name val="Calibri"/>
      <family val="2"/>
      <scheme val="minor"/>
    </font>
    <font>
      <b/>
      <sz val="12"/>
      <color theme="1"/>
      <name val="Calibri"/>
      <family val="2"/>
      <scheme val="minor"/>
    </font>
    <font>
      <i/>
      <sz val="10"/>
      <color theme="1"/>
      <name val="Calibri"/>
      <family val="2"/>
      <scheme val="minor"/>
    </font>
    <font>
      <sz val="10"/>
      <color theme="1"/>
      <name val="Calibri"/>
      <family val="2"/>
      <scheme val="minor"/>
    </font>
    <font>
      <sz val="10"/>
      <name val="Calibri"/>
      <family val="2"/>
      <scheme val="minor"/>
    </font>
    <font>
      <sz val="9"/>
      <color indexed="81"/>
      <name val="Tahoma"/>
      <family val="2"/>
    </font>
    <font>
      <b/>
      <sz val="10"/>
      <color theme="1"/>
      <name val="Calibri"/>
      <family val="2"/>
      <scheme val="minor"/>
    </font>
    <font>
      <b/>
      <sz val="18"/>
      <color theme="1"/>
      <name val="Calibri"/>
      <family val="2"/>
      <scheme val="minor"/>
    </font>
    <font>
      <sz val="10"/>
      <color theme="1" tint="0.499984740745262"/>
      <name val="Calibri"/>
      <family val="2"/>
      <scheme val="minor"/>
    </font>
    <font>
      <sz val="11"/>
      <color theme="1" tint="0.499984740745262"/>
      <name val="Calibri"/>
      <family val="2"/>
      <scheme val="minor"/>
    </font>
    <font>
      <sz val="8"/>
      <color theme="1"/>
      <name val="Calibri"/>
      <family val="2"/>
      <scheme val="minor"/>
    </font>
    <font>
      <b/>
      <sz val="16"/>
      <color theme="1"/>
      <name val="Calibri"/>
      <family val="2"/>
      <scheme val="minor"/>
    </font>
    <font>
      <sz val="8"/>
      <name val="Calibri"/>
      <family val="2"/>
      <scheme val="minor"/>
    </font>
    <font>
      <b/>
      <sz val="9"/>
      <color indexed="81"/>
      <name val="Tahoma"/>
      <family val="2"/>
    </font>
    <font>
      <b/>
      <sz val="11"/>
      <color theme="1"/>
      <name val="Calibri"/>
      <family val="2"/>
      <charset val="204"/>
      <scheme val="minor"/>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6" tint="0.79998168889431442"/>
        <bgColor theme="6" tint="0.79998168889431442"/>
      </patternFill>
    </fill>
  </fills>
  <borders count="15">
    <border>
      <left/>
      <right/>
      <top/>
      <bottom/>
      <diagonal/>
    </border>
    <border>
      <left/>
      <right/>
      <top/>
      <bottom style="thin">
        <color indexed="64"/>
      </bottom>
      <diagonal/>
    </border>
    <border>
      <left/>
      <right/>
      <top style="thin">
        <color indexed="64"/>
      </top>
      <bottom/>
      <diagonal/>
    </border>
    <border>
      <left style="dashed">
        <color theme="0" tint="-0.499984740745262"/>
      </left>
      <right style="dashed">
        <color theme="0" tint="-0.499984740745262"/>
      </right>
      <top/>
      <bottom style="thin">
        <color indexed="64"/>
      </bottom>
      <diagonal/>
    </border>
    <border>
      <left style="dashed">
        <color theme="0" tint="-0.499984740745262"/>
      </left>
      <right style="dashed">
        <color theme="0" tint="-0.499984740745262"/>
      </right>
      <top/>
      <bottom/>
      <diagonal/>
    </border>
    <border>
      <left style="dashed">
        <color theme="0" tint="-0.499984740745262"/>
      </left>
      <right style="dashed">
        <color theme="0" tint="-0.499984740745262"/>
      </right>
      <top style="thin">
        <color indexed="64"/>
      </top>
      <bottom/>
      <diagonal/>
    </border>
    <border>
      <left style="dashed">
        <color theme="0" tint="-0.499984740745262"/>
      </left>
      <right/>
      <top/>
      <bottom/>
      <diagonal/>
    </border>
    <border>
      <left style="dashed">
        <color theme="0" tint="-0.499984740745262"/>
      </left>
      <right/>
      <top style="thin">
        <color indexed="64"/>
      </top>
      <bottom/>
      <diagonal/>
    </border>
    <border>
      <left/>
      <right style="dashed">
        <color theme="0" tint="-0.499984740745262"/>
      </right>
      <top/>
      <bottom/>
      <diagonal/>
    </border>
    <border>
      <left/>
      <right style="dashed">
        <color theme="0" tint="-0.499984740745262"/>
      </right>
      <top/>
      <bottom style="thin">
        <color indexed="64"/>
      </bottom>
      <diagonal/>
    </border>
    <border>
      <left style="dashed">
        <color theme="0" tint="-0.499984740745262"/>
      </left>
      <right/>
      <top/>
      <bottom style="thin">
        <color indexed="64"/>
      </bottom>
      <diagonal/>
    </border>
    <border>
      <left/>
      <right style="dashed">
        <color theme="0" tint="-0.499984740745262"/>
      </right>
      <top style="thin">
        <color indexed="64"/>
      </top>
      <bottom/>
      <diagonal/>
    </border>
    <border>
      <left style="dashed">
        <color theme="0" tint="-0.499984740745262"/>
      </left>
      <right style="dashed">
        <color theme="0" tint="-0.499984740745262"/>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6" tint="0.39997558519241921"/>
      </left>
      <right/>
      <top style="thin">
        <color theme="6" tint="0.39997558519241921"/>
      </top>
      <bottom style="thin">
        <color theme="6" tint="0.39997558519241921"/>
      </bottom>
      <diagonal/>
    </border>
  </borders>
  <cellStyleXfs count="1">
    <xf numFmtId="0" fontId="0" fillId="0" borderId="0"/>
  </cellStyleXfs>
  <cellXfs count="202">
    <xf numFmtId="0" fontId="0" fillId="0" borderId="0" xfId="0"/>
    <xf numFmtId="0" fontId="0" fillId="0" borderId="1" xfId="0" applyBorder="1"/>
    <xf numFmtId="0" fontId="0" fillId="0" borderId="0" xfId="0" applyAlignment="1">
      <alignment vertical="center"/>
    </xf>
    <xf numFmtId="0" fontId="0" fillId="0" borderId="0" xfId="0" applyAlignment="1">
      <alignment horizontal="center" vertical="center"/>
    </xf>
    <xf numFmtId="0" fontId="0" fillId="3" borderId="0" xfId="0" applyFill="1" applyAlignment="1">
      <alignment horizontal="left" vertical="center"/>
    </xf>
    <xf numFmtId="0" fontId="4" fillId="0" borderId="0" xfId="0" applyFont="1" applyAlignment="1">
      <alignment vertical="center"/>
    </xf>
    <xf numFmtId="0" fontId="4" fillId="2" borderId="1" xfId="0" applyFont="1" applyFill="1" applyBorder="1" applyAlignment="1">
      <alignment vertical="center" wrapText="1"/>
    </xf>
    <xf numFmtId="0" fontId="4" fillId="2" borderId="1" xfId="0" applyFont="1" applyFill="1" applyBorder="1" applyAlignment="1">
      <alignment vertical="center"/>
    </xf>
    <xf numFmtId="0" fontId="4" fillId="0" borderId="0" xfId="0" applyFont="1" applyAlignment="1">
      <alignment horizontal="center" vertical="center"/>
    </xf>
    <xf numFmtId="0" fontId="4" fillId="0" borderId="0" xfId="0" applyFont="1"/>
    <xf numFmtId="0" fontId="4" fillId="3" borderId="0" xfId="0" applyFont="1" applyFill="1" applyAlignment="1">
      <alignment vertical="center"/>
    </xf>
    <xf numFmtId="0" fontId="4" fillId="3" borderId="0" xfId="0" applyFont="1" applyFill="1" applyAlignment="1">
      <alignment horizontal="center" vertical="center"/>
    </xf>
    <xf numFmtId="0" fontId="4" fillId="3" borderId="0" xfId="0" applyFont="1" applyFill="1" applyAlignment="1">
      <alignment vertical="center" wrapText="1"/>
    </xf>
    <xf numFmtId="0" fontId="1" fillId="0" borderId="1" xfId="0" applyFont="1" applyBorder="1" applyAlignment="1">
      <alignment horizontal="center" vertical="center" wrapText="1"/>
    </xf>
    <xf numFmtId="0" fontId="0" fillId="0" borderId="0" xfId="0" applyAlignment="1">
      <alignment horizontal="left"/>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0" fillId="0" borderId="1" xfId="0" applyBorder="1" applyAlignment="1">
      <alignment horizontal="left"/>
    </xf>
    <xf numFmtId="0" fontId="7" fillId="0" borderId="0" xfId="0" applyFont="1"/>
    <xf numFmtId="0" fontId="4" fillId="0" borderId="0" xfId="0" applyFont="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xf>
    <xf numFmtId="0" fontId="4" fillId="0" borderId="2" xfId="0" applyFont="1" applyBorder="1" applyAlignment="1">
      <alignment horizontal="center" vertical="center"/>
    </xf>
    <xf numFmtId="0" fontId="4" fillId="0" borderId="2"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0" fillId="2" borderId="1" xfId="0" applyFill="1" applyBorder="1" applyAlignment="1">
      <alignment horizontal="center" vertical="center" wrapText="1"/>
    </xf>
    <xf numFmtId="0" fontId="4" fillId="0" borderId="1" xfId="0" applyFont="1" applyBorder="1" applyAlignment="1">
      <alignment horizontal="left" vertical="center"/>
    </xf>
    <xf numFmtId="0" fontId="1" fillId="0" borderId="0" xfId="0" applyFont="1" applyAlignment="1">
      <alignment horizontal="center" vertical="center" wrapText="1"/>
    </xf>
    <xf numFmtId="0" fontId="7" fillId="0" borderId="0" xfId="0" applyFont="1" applyAlignment="1">
      <alignment horizontal="center" vertical="center"/>
    </xf>
    <xf numFmtId="164" fontId="4" fillId="0" borderId="0" xfId="0" applyNumberFormat="1"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center" vertical="center"/>
    </xf>
    <xf numFmtId="0" fontId="7"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1" fillId="0" borderId="0" xfId="0" applyFont="1" applyAlignment="1">
      <alignment vertical="center"/>
    </xf>
    <xf numFmtId="0" fontId="9" fillId="0" borderId="0" xfId="0" applyFont="1" applyAlignment="1">
      <alignment horizontal="left" vertical="center"/>
    </xf>
    <xf numFmtId="0" fontId="10" fillId="0" borderId="0" xfId="0" applyFont="1"/>
    <xf numFmtId="0" fontId="10" fillId="0" borderId="0" xfId="0" applyFont="1" applyAlignment="1">
      <alignment horizontal="center" vertical="center"/>
    </xf>
    <xf numFmtId="165" fontId="0" fillId="2" borderId="3" xfId="0" applyNumberFormat="1" applyFill="1" applyBorder="1" applyAlignment="1">
      <alignment horizontal="center" vertical="center" wrapText="1"/>
    </xf>
    <xf numFmtId="1" fontId="4" fillId="0" borderId="0" xfId="0" applyNumberFormat="1" applyFont="1" applyAlignment="1">
      <alignment horizontal="center" vertical="center"/>
    </xf>
    <xf numFmtId="1" fontId="4" fillId="0" borderId="0" xfId="0" applyNumberFormat="1" applyFont="1"/>
    <xf numFmtId="1" fontId="4" fillId="0" borderId="1" xfId="0" applyNumberFormat="1" applyFont="1" applyBorder="1" applyAlignment="1">
      <alignment horizontal="center" vertical="center"/>
    </xf>
    <xf numFmtId="2" fontId="4" fillId="2" borderId="1" xfId="0" applyNumberFormat="1" applyFont="1" applyFill="1" applyBorder="1" applyAlignment="1">
      <alignment horizontal="center" vertical="center" wrapText="1"/>
    </xf>
    <xf numFmtId="0" fontId="4" fillId="0" borderId="0" xfId="0" applyFont="1" applyAlignment="1">
      <alignment horizontal="left"/>
    </xf>
    <xf numFmtId="2" fontId="4" fillId="0" borderId="0" xfId="0" applyNumberFormat="1" applyFont="1" applyAlignment="1">
      <alignment horizontal="center" vertical="center"/>
    </xf>
    <xf numFmtId="2" fontId="4" fillId="0" borderId="0" xfId="0" applyNumberFormat="1" applyFont="1" applyAlignment="1">
      <alignment horizontal="center"/>
    </xf>
    <xf numFmtId="0" fontId="4" fillId="3" borderId="0" xfId="0" applyFont="1" applyFill="1" applyAlignment="1">
      <alignment horizontal="left" vertical="center"/>
    </xf>
    <xf numFmtId="2" fontId="7" fillId="0" borderId="0" xfId="0" applyNumberFormat="1" applyFont="1" applyAlignment="1">
      <alignment horizontal="center"/>
    </xf>
    <xf numFmtId="0" fontId="4" fillId="0" borderId="1" xfId="0" applyFont="1" applyBorder="1" applyAlignment="1">
      <alignment horizontal="left"/>
    </xf>
    <xf numFmtId="0" fontId="2" fillId="0" borderId="0" xfId="0" applyFont="1" applyAlignment="1">
      <alignment horizontal="left" vertical="center"/>
    </xf>
    <xf numFmtId="0" fontId="0" fillId="0" borderId="0" xfId="0" applyAlignment="1">
      <alignment horizontal="left" vertical="center"/>
    </xf>
    <xf numFmtId="0" fontId="0" fillId="3" borderId="0" xfId="0" applyFill="1"/>
    <xf numFmtId="2" fontId="4" fillId="2" borderId="0" xfId="0" applyNumberFormat="1" applyFont="1" applyFill="1" applyAlignment="1">
      <alignment horizontal="center" vertical="center" wrapText="1"/>
    </xf>
    <xf numFmtId="0" fontId="4" fillId="2" borderId="0" xfId="0" applyFont="1" applyFill="1" applyAlignment="1">
      <alignment vertical="center"/>
    </xf>
    <xf numFmtId="0" fontId="0" fillId="2" borderId="0" xfId="0" applyFill="1" applyAlignment="1">
      <alignment horizontal="center" vertical="center" wrapText="1"/>
    </xf>
    <xf numFmtId="0" fontId="4" fillId="2" borderId="0" xfId="0" applyFont="1" applyFill="1" applyAlignment="1">
      <alignment vertical="center" wrapText="1"/>
    </xf>
    <xf numFmtId="0" fontId="0" fillId="3" borderId="0" xfId="0" applyFill="1" applyAlignment="1">
      <alignment vertical="center"/>
    </xf>
    <xf numFmtId="0" fontId="4" fillId="3" borderId="0" xfId="0" applyFont="1" applyFill="1" applyAlignment="1">
      <alignment horizontal="left" vertical="center" wrapText="1"/>
    </xf>
    <xf numFmtId="165" fontId="0" fillId="0" borderId="0" xfId="0" applyNumberFormat="1" applyAlignment="1">
      <alignment horizontal="center" vertical="center"/>
    </xf>
    <xf numFmtId="0" fontId="7" fillId="0" borderId="0" xfId="0" applyFont="1" applyAlignment="1">
      <alignment vertical="center"/>
    </xf>
    <xf numFmtId="165" fontId="0" fillId="2" borderId="4" xfId="0" applyNumberFormat="1" applyFill="1" applyBorder="1" applyAlignment="1">
      <alignment horizontal="center" vertical="center" wrapText="1"/>
    </xf>
    <xf numFmtId="0" fontId="0" fillId="3" borderId="1" xfId="0" applyFill="1" applyBorder="1" applyAlignment="1">
      <alignment horizontal="center" vertical="center"/>
    </xf>
    <xf numFmtId="3" fontId="4" fillId="0" borderId="4" xfId="0" applyNumberFormat="1" applyFont="1" applyBorder="1" applyAlignment="1">
      <alignment horizontal="center" vertical="center"/>
    </xf>
    <xf numFmtId="3" fontId="4" fillId="0" borderId="3" xfId="0" applyNumberFormat="1" applyFont="1" applyBorder="1" applyAlignment="1">
      <alignment horizontal="center" vertical="center"/>
    </xf>
    <xf numFmtId="0" fontId="1" fillId="0" borderId="0" xfId="0" applyFont="1"/>
    <xf numFmtId="0" fontId="7" fillId="0" borderId="0" xfId="0" applyFont="1" applyAlignment="1">
      <alignment horizontal="left"/>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xf>
    <xf numFmtId="0" fontId="8" fillId="0" borderId="0" xfId="0" applyFont="1" applyAlignment="1">
      <alignment vertical="top"/>
    </xf>
    <xf numFmtId="0" fontId="4" fillId="0" borderId="0" xfId="0" applyFont="1" applyAlignment="1">
      <alignment vertical="top"/>
    </xf>
    <xf numFmtId="0" fontId="4" fillId="0" borderId="1" xfId="0" applyFont="1" applyBorder="1" applyAlignment="1">
      <alignment vertical="top"/>
    </xf>
    <xf numFmtId="0" fontId="4" fillId="2" borderId="1" xfId="0" applyFont="1" applyFill="1" applyBorder="1" applyAlignment="1">
      <alignment horizontal="left" vertical="center" indent="1"/>
    </xf>
    <xf numFmtId="0" fontId="4" fillId="0" borderId="0" xfId="0" applyFont="1" applyAlignment="1">
      <alignment horizontal="left" vertical="top" indent="1"/>
    </xf>
    <xf numFmtId="3" fontId="4" fillId="0" borderId="0" xfId="0" applyNumberFormat="1" applyFont="1" applyAlignment="1">
      <alignment horizontal="center" vertical="center"/>
    </xf>
    <xf numFmtId="3" fontId="4" fillId="0" borderId="1" xfId="0" applyNumberFormat="1" applyFont="1" applyBorder="1" applyAlignment="1">
      <alignment horizontal="center" vertical="center"/>
    </xf>
    <xf numFmtId="0" fontId="7" fillId="3" borderId="0" xfId="0" applyFont="1" applyFill="1" applyAlignment="1">
      <alignment horizontal="center" vertical="center"/>
    </xf>
    <xf numFmtId="0" fontId="4" fillId="2" borderId="0" xfId="0" applyFont="1" applyFill="1" applyAlignment="1">
      <alignment horizontal="left" vertical="center" wrapText="1"/>
    </xf>
    <xf numFmtId="0" fontId="4" fillId="2" borderId="1" xfId="0" applyFont="1" applyFill="1" applyBorder="1" applyAlignment="1">
      <alignment horizontal="lef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2" fillId="0" borderId="1" xfId="0" applyFont="1" applyBorder="1" applyAlignment="1">
      <alignment horizontal="left" vertical="center"/>
    </xf>
    <xf numFmtId="0" fontId="0" fillId="0" borderId="1" xfId="0" applyBorder="1" applyAlignment="1">
      <alignment horizontal="left" vertical="center"/>
    </xf>
    <xf numFmtId="0" fontId="0" fillId="3" borderId="1" xfId="0" applyFill="1" applyBorder="1" applyAlignment="1">
      <alignment horizontal="left" vertical="center"/>
    </xf>
    <xf numFmtId="0" fontId="2" fillId="3" borderId="1" xfId="0" applyFont="1" applyFill="1" applyBorder="1" applyAlignment="1">
      <alignment horizontal="left" vertical="center"/>
    </xf>
    <xf numFmtId="0" fontId="10" fillId="0" borderId="0" xfId="0" applyFont="1" applyAlignment="1">
      <alignment horizontal="left" vertical="center"/>
    </xf>
    <xf numFmtId="0" fontId="7" fillId="3" borderId="0" xfId="0" applyFont="1" applyFill="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left"/>
    </xf>
    <xf numFmtId="2" fontId="7" fillId="0" borderId="0" xfId="0" applyNumberFormat="1" applyFont="1" applyAlignment="1">
      <alignment horizontal="left"/>
    </xf>
    <xf numFmtId="165" fontId="4" fillId="0" borderId="8" xfId="0" applyNumberFormat="1" applyFont="1" applyBorder="1" applyAlignment="1">
      <alignment horizontal="left" vertical="center" wrapText="1"/>
    </xf>
    <xf numFmtId="1" fontId="4" fillId="2" borderId="7" xfId="0" applyNumberFormat="1" applyFont="1" applyFill="1" applyBorder="1" applyAlignment="1">
      <alignment horizontal="right" vertical="center" wrapText="1"/>
    </xf>
    <xf numFmtId="1" fontId="4" fillId="2" borderId="10" xfId="0" applyNumberFormat="1" applyFont="1" applyFill="1" applyBorder="1" applyAlignment="1">
      <alignment horizontal="right" vertical="center" wrapText="1"/>
    </xf>
    <xf numFmtId="1" fontId="4" fillId="0" borderId="5" xfId="0" applyNumberFormat="1" applyFont="1" applyBorder="1" applyAlignment="1">
      <alignment horizontal="center" vertical="center"/>
    </xf>
    <xf numFmtId="165" fontId="4" fillId="0" borderId="9" xfId="0" applyNumberFormat="1" applyFont="1" applyBorder="1" applyAlignment="1">
      <alignment horizontal="left" vertical="center" wrapText="1"/>
    </xf>
    <xf numFmtId="0" fontId="1" fillId="4" borderId="0" xfId="0" applyFont="1" applyFill="1" applyAlignment="1">
      <alignment horizontal="center" vertical="center" wrapText="1"/>
    </xf>
    <xf numFmtId="0" fontId="1" fillId="4" borderId="1" xfId="0" applyFont="1" applyFill="1" applyBorder="1" applyAlignment="1">
      <alignment horizontal="center" vertical="center" wrapText="1"/>
    </xf>
    <xf numFmtId="0" fontId="1" fillId="5" borderId="0" xfId="0" applyFont="1" applyFill="1" applyAlignment="1">
      <alignment horizontal="center" vertical="center" wrapText="1"/>
    </xf>
    <xf numFmtId="0" fontId="1" fillId="6" borderId="0" xfId="0" applyFont="1" applyFill="1" applyAlignment="1">
      <alignment horizontal="center" vertical="center" wrapText="1"/>
    </xf>
    <xf numFmtId="0" fontId="1" fillId="6" borderId="1" xfId="0" applyFont="1" applyFill="1" applyBorder="1" applyAlignment="1">
      <alignment horizontal="center" vertical="center" wrapText="1"/>
    </xf>
    <xf numFmtId="0" fontId="1" fillId="7" borderId="0" xfId="0" applyFont="1" applyFill="1" applyAlignment="1">
      <alignment horizontal="center" vertical="center" wrapText="1"/>
    </xf>
    <xf numFmtId="0" fontId="1" fillId="7" borderId="1" xfId="0" applyFont="1" applyFill="1" applyBorder="1" applyAlignment="1">
      <alignment horizontal="center" vertical="center" wrapText="1"/>
    </xf>
    <xf numFmtId="166" fontId="4" fillId="0" borderId="0" xfId="0" applyNumberFormat="1" applyFont="1" applyAlignment="1">
      <alignment horizontal="center" vertical="center"/>
    </xf>
    <xf numFmtId="0" fontId="1" fillId="0" borderId="1" xfId="0" applyFont="1" applyBorder="1"/>
    <xf numFmtId="0" fontId="2" fillId="0" borderId="0" xfId="0" applyFont="1"/>
    <xf numFmtId="3" fontId="4" fillId="0" borderId="8" xfId="0" applyNumberFormat="1" applyFont="1" applyBorder="1" applyAlignment="1">
      <alignment horizontal="center" vertical="center"/>
    </xf>
    <xf numFmtId="3" fontId="4" fillId="0" borderId="9" xfId="0" applyNumberFormat="1" applyFont="1" applyBorder="1" applyAlignment="1">
      <alignment horizontal="center" vertical="center"/>
    </xf>
    <xf numFmtId="1" fontId="4" fillId="0" borderId="4" xfId="0" applyNumberFormat="1" applyFont="1" applyBorder="1" applyAlignment="1">
      <alignment horizontal="center" vertical="center"/>
    </xf>
    <xf numFmtId="1" fontId="4" fillId="0" borderId="3" xfId="0"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1" xfId="0" applyNumberFormat="1" applyFont="1" applyBorder="1" applyAlignment="1">
      <alignment horizontal="center"/>
    </xf>
    <xf numFmtId="0" fontId="4" fillId="0" borderId="1" xfId="0" applyFont="1" applyBorder="1"/>
    <xf numFmtId="2" fontId="7" fillId="0" borderId="1" xfId="0" applyNumberFormat="1" applyFont="1" applyBorder="1" applyAlignment="1">
      <alignment horizontal="center"/>
    </xf>
    <xf numFmtId="0" fontId="4" fillId="3" borderId="0" xfId="0" applyFont="1" applyFill="1" applyAlignment="1">
      <alignment horizontal="center" vertical="center" wrapText="1"/>
    </xf>
    <xf numFmtId="0" fontId="4" fillId="3" borderId="1" xfId="0" applyFont="1" applyFill="1" applyBorder="1" applyAlignment="1">
      <alignment vertical="center"/>
    </xf>
    <xf numFmtId="0" fontId="4" fillId="3" borderId="1" xfId="0" applyFont="1" applyFill="1" applyBorder="1" applyAlignment="1">
      <alignment horizontal="center" vertical="center" wrapText="1"/>
    </xf>
    <xf numFmtId="165" fontId="4" fillId="3" borderId="8" xfId="0" applyNumberFormat="1" applyFont="1" applyFill="1" applyBorder="1" applyAlignment="1">
      <alignment horizontal="left" vertical="center"/>
    </xf>
    <xf numFmtId="3" fontId="4" fillId="3" borderId="4" xfId="0" applyNumberFormat="1" applyFont="1" applyFill="1" applyBorder="1" applyAlignment="1">
      <alignment horizontal="center" vertical="center"/>
    </xf>
    <xf numFmtId="3" fontId="4" fillId="3" borderId="0" xfId="0" applyNumberFormat="1" applyFont="1" applyFill="1" applyAlignment="1">
      <alignment horizontal="center" vertical="center"/>
    </xf>
    <xf numFmtId="164" fontId="4" fillId="3" borderId="0" xfId="0" applyNumberFormat="1" applyFont="1" applyFill="1" applyAlignment="1">
      <alignment horizontal="center" vertical="center"/>
    </xf>
    <xf numFmtId="165" fontId="4" fillId="3" borderId="9" xfId="0" applyNumberFormat="1" applyFont="1" applyFill="1" applyBorder="1" applyAlignment="1">
      <alignment horizontal="left" vertical="center" wrapText="1"/>
    </xf>
    <xf numFmtId="164" fontId="4" fillId="3" borderId="3"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3" fontId="4" fillId="2" borderId="0" xfId="0" applyNumberFormat="1" applyFont="1" applyFill="1" applyAlignment="1">
      <alignment horizontal="center" vertical="center"/>
    </xf>
    <xf numFmtId="165" fontId="0" fillId="2" borderId="4" xfId="0" applyNumberFormat="1" applyFill="1" applyBorder="1" applyAlignment="1">
      <alignment horizontal="center" vertical="center"/>
    </xf>
    <xf numFmtId="165" fontId="0" fillId="2" borderId="3" xfId="0" applyNumberFormat="1"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164" fontId="4" fillId="2" borderId="4" xfId="0" applyNumberFormat="1" applyFont="1" applyFill="1" applyBorder="1" applyAlignment="1">
      <alignment horizontal="center" vertical="center"/>
    </xf>
    <xf numFmtId="1" fontId="4" fillId="2" borderId="7" xfId="0" applyNumberFormat="1" applyFont="1" applyFill="1" applyBorder="1" applyAlignment="1">
      <alignment vertical="center"/>
    </xf>
    <xf numFmtId="1" fontId="4" fillId="2" borderId="6" xfId="0" applyNumberFormat="1" applyFont="1" applyFill="1" applyBorder="1" applyAlignment="1">
      <alignment vertical="center"/>
    </xf>
    <xf numFmtId="1" fontId="4" fillId="2" borderId="10" xfId="0" applyNumberFormat="1" applyFont="1" applyFill="1" applyBorder="1" applyAlignment="1">
      <alignment vertical="center"/>
    </xf>
    <xf numFmtId="0" fontId="11" fillId="2" borderId="0" xfId="0" applyFont="1" applyFill="1" applyAlignment="1">
      <alignment vertical="center" wrapText="1"/>
    </xf>
    <xf numFmtId="2" fontId="4" fillId="2" borderId="0" xfId="0" applyNumberFormat="1" applyFont="1" applyFill="1" applyAlignment="1">
      <alignment horizontal="center" vertical="center"/>
    </xf>
    <xf numFmtId="0" fontId="11" fillId="2" borderId="1" xfId="0" applyFont="1" applyFill="1" applyBorder="1" applyAlignment="1">
      <alignment vertical="center" wrapText="1"/>
    </xf>
    <xf numFmtId="2" fontId="4" fillId="2" borderId="1" xfId="0" applyNumberFormat="1" applyFont="1" applyFill="1" applyBorder="1" applyAlignment="1">
      <alignment horizontal="center" vertical="center"/>
    </xf>
    <xf numFmtId="3" fontId="4" fillId="2" borderId="1" xfId="0" applyNumberFormat="1" applyFont="1" applyFill="1" applyBorder="1" applyAlignment="1">
      <alignment horizontal="center" vertical="center"/>
    </xf>
    <xf numFmtId="0" fontId="4" fillId="2" borderId="2" xfId="0" applyFont="1" applyFill="1" applyBorder="1" applyAlignment="1">
      <alignment vertical="center"/>
    </xf>
    <xf numFmtId="2" fontId="4" fillId="2" borderId="2" xfId="0" applyNumberFormat="1" applyFont="1" applyFill="1" applyBorder="1" applyAlignment="1">
      <alignment horizontal="center" vertical="center"/>
    </xf>
    <xf numFmtId="0" fontId="11" fillId="2" borderId="0" xfId="0" applyFont="1" applyFill="1" applyAlignment="1">
      <alignment vertical="center"/>
    </xf>
    <xf numFmtId="0" fontId="11" fillId="2" borderId="1" xfId="0" applyFont="1" applyFill="1" applyBorder="1" applyAlignment="1">
      <alignment vertical="center"/>
    </xf>
    <xf numFmtId="0" fontId="5" fillId="2" borderId="0" xfId="0" applyFont="1" applyFill="1" applyAlignment="1">
      <alignment vertical="center"/>
    </xf>
    <xf numFmtId="0" fontId="5" fillId="2" borderId="1" xfId="0" applyFont="1" applyFill="1" applyBorder="1" applyAlignment="1">
      <alignment vertical="center"/>
    </xf>
    <xf numFmtId="0" fontId="11" fillId="2" borderId="2" xfId="0" applyFont="1" applyFill="1" applyBorder="1" applyAlignment="1">
      <alignment vertical="center"/>
    </xf>
    <xf numFmtId="0" fontId="4" fillId="2" borderId="2" xfId="0" applyFont="1" applyFill="1" applyBorder="1" applyAlignment="1">
      <alignment vertical="center" wrapText="1"/>
    </xf>
    <xf numFmtId="0" fontId="4" fillId="2" borderId="0" xfId="0" applyFont="1" applyFill="1" applyAlignment="1">
      <alignment horizontal="center" vertical="center"/>
    </xf>
    <xf numFmtId="0" fontId="4" fillId="2" borderId="0" xfId="0" applyFont="1" applyFill="1" applyAlignment="1">
      <alignment vertical="top" wrapText="1"/>
    </xf>
    <xf numFmtId="0" fontId="4" fillId="2" borderId="0" xfId="0" applyFont="1" applyFill="1" applyAlignment="1">
      <alignment horizontal="left" vertical="top" wrapText="1"/>
    </xf>
    <xf numFmtId="0" fontId="12" fillId="0" borderId="0" xfId="0" applyFont="1" applyAlignment="1">
      <alignment vertical="top"/>
    </xf>
    <xf numFmtId="0" fontId="11" fillId="2" borderId="2" xfId="0" applyFont="1" applyFill="1" applyBorder="1" applyAlignment="1">
      <alignment vertical="center" wrapText="1"/>
    </xf>
    <xf numFmtId="3" fontId="4" fillId="2" borderId="2" xfId="0" applyNumberFormat="1" applyFont="1" applyFill="1" applyBorder="1" applyAlignment="1">
      <alignment horizontal="center" vertical="center"/>
    </xf>
    <xf numFmtId="165" fontId="0" fillId="2" borderId="5" xfId="0" applyNumberFormat="1" applyFill="1" applyBorder="1" applyAlignment="1">
      <alignment horizontal="center" vertical="center"/>
    </xf>
    <xf numFmtId="165" fontId="4" fillId="0" borderId="11" xfId="0" applyNumberFormat="1" applyFont="1" applyBorder="1" applyAlignment="1">
      <alignment horizontal="left" vertical="center" wrapText="1"/>
    </xf>
    <xf numFmtId="3" fontId="4" fillId="0" borderId="5" xfId="0" applyNumberFormat="1" applyFont="1" applyBorder="1" applyAlignment="1">
      <alignment horizontal="center" vertical="center"/>
    </xf>
    <xf numFmtId="3" fontId="4" fillId="0" borderId="2" xfId="0" applyNumberFormat="1" applyFont="1" applyBorder="1" applyAlignment="1">
      <alignment horizontal="center" vertical="center"/>
    </xf>
    <xf numFmtId="1" fontId="4" fillId="0" borderId="2" xfId="0" applyNumberFormat="1" applyFont="1" applyBorder="1" applyAlignment="1">
      <alignment horizontal="center" vertical="center"/>
    </xf>
    <xf numFmtId="1" fontId="4" fillId="0" borderId="11" xfId="0" applyNumberFormat="1" applyFont="1" applyBorder="1" applyAlignment="1">
      <alignment horizontal="center" vertical="center"/>
    </xf>
    <xf numFmtId="164" fontId="4" fillId="0" borderId="3" xfId="0" applyNumberFormat="1" applyFont="1" applyBorder="1" applyAlignment="1">
      <alignment horizontal="center" vertical="center"/>
    </xf>
    <xf numFmtId="0" fontId="7" fillId="3" borderId="1" xfId="0" applyFont="1" applyFill="1" applyBorder="1" applyAlignment="1">
      <alignment horizontal="left" vertical="center"/>
    </xf>
    <xf numFmtId="1" fontId="4" fillId="3" borderId="0" xfId="0" applyNumberFormat="1" applyFont="1" applyFill="1" applyAlignment="1">
      <alignment horizontal="center" vertical="center"/>
    </xf>
    <xf numFmtId="1" fontId="4" fillId="3" borderId="1" xfId="0" applyNumberFormat="1" applyFont="1" applyFill="1" applyBorder="1" applyAlignment="1">
      <alignment horizontal="center" vertical="center"/>
    </xf>
    <xf numFmtId="1" fontId="4" fillId="3" borderId="11" xfId="0" applyNumberFormat="1" applyFont="1" applyFill="1" applyBorder="1" applyAlignment="1">
      <alignment horizontal="center" vertical="center"/>
    </xf>
    <xf numFmtId="1" fontId="4" fillId="3" borderId="9" xfId="0" applyNumberFormat="1" applyFont="1" applyFill="1" applyBorder="1" applyAlignment="1">
      <alignment horizontal="center" vertical="center"/>
    </xf>
    <xf numFmtId="0" fontId="11" fillId="2" borderId="1" xfId="0" applyFont="1" applyFill="1" applyBorder="1" applyAlignment="1">
      <alignment horizontal="left" vertical="center" wrapText="1"/>
    </xf>
    <xf numFmtId="0" fontId="4" fillId="2" borderId="0" xfId="0" applyFont="1" applyFill="1" applyAlignment="1">
      <alignment horizontal="left" vertical="center"/>
    </xf>
    <xf numFmtId="0" fontId="11" fillId="2" borderId="0" xfId="0" applyFont="1" applyFill="1" applyAlignment="1">
      <alignment horizontal="left" vertical="center" wrapText="1"/>
    </xf>
    <xf numFmtId="1" fontId="4" fillId="2" borderId="6" xfId="0" applyNumberFormat="1" applyFont="1" applyFill="1" applyBorder="1" applyAlignment="1">
      <alignment horizontal="right" vertical="center" wrapText="1"/>
    </xf>
    <xf numFmtId="2" fontId="4" fillId="2" borderId="0" xfId="0" applyNumberFormat="1" applyFont="1" applyFill="1" applyAlignment="1">
      <alignment horizontal="left" vertical="center"/>
    </xf>
    <xf numFmtId="0" fontId="4" fillId="0" borderId="2" xfId="0" applyFont="1" applyBorder="1" applyAlignment="1">
      <alignment horizontal="left" vertical="center" wrapText="1"/>
    </xf>
    <xf numFmtId="0" fontId="5" fillId="2" borderId="2" xfId="0" applyFont="1" applyFill="1" applyBorder="1" applyAlignment="1">
      <alignment vertical="center"/>
    </xf>
    <xf numFmtId="0" fontId="3" fillId="0" borderId="2" xfId="0" applyFont="1" applyBorder="1" applyAlignment="1">
      <alignment vertical="center"/>
    </xf>
    <xf numFmtId="0" fontId="4" fillId="3" borderId="2" xfId="0" applyFont="1" applyFill="1" applyBorder="1" applyAlignment="1">
      <alignment vertical="center"/>
    </xf>
    <xf numFmtId="0" fontId="4" fillId="3" borderId="2" xfId="0" applyFont="1" applyFill="1" applyBorder="1" applyAlignment="1">
      <alignment horizontal="center" vertical="center"/>
    </xf>
    <xf numFmtId="0" fontId="0" fillId="2" borderId="5" xfId="0" applyFill="1" applyBorder="1" applyAlignment="1">
      <alignment horizontal="center" vertical="center"/>
    </xf>
    <xf numFmtId="1" fontId="4" fillId="0" borderId="2" xfId="0" applyNumberFormat="1" applyFont="1" applyBorder="1" applyAlignment="1">
      <alignment horizontal="right" vertical="center"/>
    </xf>
    <xf numFmtId="0" fontId="4" fillId="3" borderId="2" xfId="0" applyFont="1" applyFill="1" applyBorder="1" applyAlignment="1">
      <alignment horizontal="left" vertical="center"/>
    </xf>
    <xf numFmtId="0" fontId="4" fillId="3" borderId="1" xfId="0" applyFont="1" applyFill="1" applyBorder="1" applyAlignment="1">
      <alignment horizontal="left" vertical="center"/>
    </xf>
    <xf numFmtId="3" fontId="4" fillId="3" borderId="12" xfId="0" applyNumberFormat="1" applyFont="1" applyFill="1" applyBorder="1" applyAlignment="1">
      <alignment horizontal="center" vertical="center"/>
    </xf>
    <xf numFmtId="3" fontId="4" fillId="3" borderId="3" xfId="0" applyNumberFormat="1" applyFont="1" applyFill="1" applyBorder="1" applyAlignment="1">
      <alignment horizontal="center" vertical="center"/>
    </xf>
    <xf numFmtId="0" fontId="7" fillId="0" borderId="0" xfId="0" applyFont="1" applyAlignment="1">
      <alignment horizontal="left" vertical="center"/>
    </xf>
    <xf numFmtId="164" fontId="7" fillId="0" borderId="0" xfId="0" applyNumberFormat="1" applyFont="1" applyAlignment="1">
      <alignment horizontal="center" vertical="center"/>
    </xf>
    <xf numFmtId="3" fontId="4" fillId="0" borderId="11" xfId="0" applyNumberFormat="1" applyFont="1" applyBorder="1" applyAlignment="1">
      <alignment horizontal="center" vertical="center"/>
    </xf>
    <xf numFmtId="3" fontId="4" fillId="2" borderId="0" xfId="0" applyNumberFormat="1" applyFont="1" applyFill="1" applyAlignment="1">
      <alignment horizontal="center" vertical="center" wrapText="1"/>
    </xf>
    <xf numFmtId="0" fontId="4" fillId="2" borderId="13" xfId="0" applyFont="1" applyFill="1" applyBorder="1" applyAlignment="1">
      <alignment vertical="center"/>
    </xf>
    <xf numFmtId="0" fontId="5" fillId="2" borderId="13" xfId="0" applyFont="1" applyFill="1" applyBorder="1" applyAlignment="1">
      <alignment vertical="center"/>
    </xf>
    <xf numFmtId="167" fontId="4" fillId="2" borderId="1" xfId="0" applyNumberFormat="1" applyFont="1" applyFill="1" applyBorder="1" applyAlignment="1">
      <alignment horizontal="left" vertical="center" indent="1"/>
    </xf>
    <xf numFmtId="2" fontId="4" fillId="2" borderId="0" xfId="0" applyNumberFormat="1" applyFont="1" applyFill="1" applyAlignment="1">
      <alignment horizontal="left" vertical="center" wrapText="1"/>
    </xf>
    <xf numFmtId="0" fontId="3" fillId="0" borderId="0" xfId="0" applyFont="1" applyAlignment="1">
      <alignment horizontal="left" vertical="top" wrapText="1"/>
    </xf>
    <xf numFmtId="3" fontId="4" fillId="3" borderId="1" xfId="0" applyNumberFormat="1" applyFont="1" applyFill="1" applyBorder="1" applyAlignment="1">
      <alignment horizontal="center" vertical="center"/>
    </xf>
    <xf numFmtId="3" fontId="0" fillId="3" borderId="13" xfId="0" applyNumberFormat="1" applyFill="1" applyBorder="1" applyAlignment="1">
      <alignment vertical="center"/>
    </xf>
    <xf numFmtId="164" fontId="4" fillId="2" borderId="7" xfId="0" applyNumberFormat="1" applyFont="1" applyFill="1" applyBorder="1" applyAlignment="1">
      <alignment horizontal="right" vertical="center" wrapText="1"/>
    </xf>
    <xf numFmtId="0" fontId="15" fillId="0" borderId="0" xfId="0" applyFont="1" applyAlignment="1">
      <alignment horizontal="center" vertical="center" wrapText="1"/>
    </xf>
    <xf numFmtId="0" fontId="4" fillId="8" borderId="14" xfId="0" applyFont="1" applyFill="1" applyBorder="1" applyAlignment="1">
      <alignment vertical="center" wrapText="1"/>
    </xf>
    <xf numFmtId="0" fontId="4" fillId="0" borderId="13" xfId="0" applyFont="1" applyBorder="1" applyAlignment="1">
      <alignment horizontal="left" vertical="center" wrapText="1"/>
    </xf>
    <xf numFmtId="0" fontId="4" fillId="2" borderId="13" xfId="0" applyFont="1" applyFill="1" applyBorder="1" applyAlignment="1">
      <alignment vertical="center" wrapText="1"/>
    </xf>
    <xf numFmtId="0" fontId="1" fillId="0" borderId="2" xfId="0" applyFont="1" applyBorder="1" applyAlignment="1">
      <alignment horizontal="center" vertical="center" wrapText="1"/>
    </xf>
    <xf numFmtId="0" fontId="4" fillId="2" borderId="1" xfId="0" applyFont="1" applyFill="1" applyBorder="1" applyAlignment="1">
      <alignment horizontal="left" vertical="center" indent="1"/>
    </xf>
    <xf numFmtId="0" fontId="4"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93CDDD"/>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65814876245876"/>
          <c:y val="0.19678130095581603"/>
          <c:w val="0.86113263718313016"/>
          <c:h val="0.51901107596886997"/>
        </c:manualLayout>
      </c:layout>
      <c:barChart>
        <c:barDir val="bar"/>
        <c:grouping val="stacked"/>
        <c:varyColors val="0"/>
        <c:ser>
          <c:idx val="0"/>
          <c:order val="0"/>
          <c:tx>
            <c:v>Operations</c:v>
          </c:tx>
          <c:spPr>
            <a:solidFill>
              <a:schemeClr val="bg2">
                <a:lumMod val="50000"/>
              </a:schemeClr>
            </a:solidFill>
            <a:ln>
              <a:solidFill>
                <a:schemeClr val="bg2">
                  <a:lumMod val="50000"/>
                  <a:alpha val="99000"/>
                </a:schemeClr>
              </a:solidFill>
            </a:ln>
            <a:effectLst/>
          </c:spPr>
          <c:invertIfNegative val="0"/>
          <c:cat>
            <c:strRef>
              <c:f>(LCA!$P$272,LCA!$AD$272,LCA!$AR$272,LCA!$BF$272)</c:f>
              <c:strCache>
                <c:ptCount val="4"/>
                <c:pt idx="0">
                  <c:v>JBB wooden panel Min. CO2</c:v>
                </c:pt>
                <c:pt idx="1">
                  <c:v>0</c:v>
                </c:pt>
                <c:pt idx="2">
                  <c:v>0</c:v>
                </c:pt>
                <c:pt idx="3">
                  <c:v>Standard detached house</c:v>
                </c:pt>
              </c:strCache>
              <c:extLst xmlns:c15="http://schemas.microsoft.com/office/drawing/2012/chart"/>
            </c:strRef>
          </c:cat>
          <c:val>
            <c:numRef>
              <c:f>(LCA!$P$290,LCA!$AD$290,LCA!$AR$290,LCA!$BF$290)</c:f>
              <c:numCache>
                <c:formatCode>0.00</c:formatCode>
                <c:ptCount val="4"/>
                <c:pt idx="0">
                  <c:v>0.28325399999999995</c:v>
                </c:pt>
                <c:pt idx="1">
                  <c:v>0</c:v>
                </c:pt>
                <c:pt idx="2">
                  <c:v>0</c:v>
                </c:pt>
                <c:pt idx="3">
                  <c:v>2.9359078588235281</c:v>
                </c:pt>
              </c:numCache>
              <c:extLst xmlns:c15="http://schemas.microsoft.com/office/drawing/2012/chart"/>
            </c:numRef>
          </c:val>
          <c:extLst xmlns:c15="http://schemas.microsoft.com/office/drawing/2012/chart">
            <c:ext xmlns:c16="http://schemas.microsoft.com/office/drawing/2014/chart" uri="{C3380CC4-5D6E-409C-BE32-E72D297353CC}">
              <c16:uniqueId val="{00000000-A9CB-4933-AEE3-4A56E479A004}"/>
            </c:ext>
          </c:extLst>
        </c:ser>
        <c:ser>
          <c:idx val="1"/>
          <c:order val="1"/>
          <c:tx>
            <c:v>Building materials</c:v>
          </c:tx>
          <c:spPr>
            <a:solidFill>
              <a:schemeClr val="accent1">
                <a:lumMod val="75000"/>
              </a:schemeClr>
            </a:solidFill>
            <a:ln>
              <a:solidFill>
                <a:schemeClr val="accent1">
                  <a:lumMod val="75000"/>
                </a:schemeClr>
              </a:solidFill>
            </a:ln>
            <a:effectLst/>
          </c:spPr>
          <c:invertIfNegative val="0"/>
          <c:cat>
            <c:strRef>
              <c:f>(LCA!$P$272,LCA!$AD$272,LCA!$AR$272,LCA!$BF$272)</c:f>
              <c:strCache>
                <c:ptCount val="4"/>
                <c:pt idx="0">
                  <c:v>JBB wooden panel Min. CO2</c:v>
                </c:pt>
                <c:pt idx="1">
                  <c:v>0</c:v>
                </c:pt>
                <c:pt idx="2">
                  <c:v>0</c:v>
                </c:pt>
                <c:pt idx="3">
                  <c:v>Standard detached house</c:v>
                </c:pt>
              </c:strCache>
            </c:strRef>
          </c:cat>
          <c:val>
            <c:numRef>
              <c:f>(LCA!$P$291,LCA!$AD$291,LCA!$AR$291,LCA!$BF$291)</c:f>
              <c:numCache>
                <c:formatCode>0.00</c:formatCode>
                <c:ptCount val="4"/>
                <c:pt idx="0">
                  <c:v>3.5288209233711858</c:v>
                </c:pt>
                <c:pt idx="1">
                  <c:v>0</c:v>
                </c:pt>
                <c:pt idx="2">
                  <c:v>0</c:v>
                </c:pt>
                <c:pt idx="3">
                  <c:v>8.1347913160507659</c:v>
                </c:pt>
              </c:numCache>
            </c:numRef>
          </c:val>
          <c:extLst>
            <c:ext xmlns:c16="http://schemas.microsoft.com/office/drawing/2014/chart" uri="{C3380CC4-5D6E-409C-BE32-E72D297353CC}">
              <c16:uniqueId val="{00000001-A9CB-4933-AEE3-4A56E479A004}"/>
            </c:ext>
          </c:extLst>
        </c:ser>
        <c:dLbls>
          <c:showLegendKey val="0"/>
          <c:showVal val="0"/>
          <c:showCatName val="0"/>
          <c:showSerName val="0"/>
          <c:showPercent val="0"/>
          <c:showBubbleSize val="0"/>
        </c:dLbls>
        <c:gapWidth val="150"/>
        <c:overlap val="100"/>
        <c:axId val="912459824"/>
        <c:axId val="912463568"/>
        <c:extLst>
          <c:ext xmlns:c15="http://schemas.microsoft.com/office/drawing/2012/chart" uri="{02D57815-91ED-43cb-92C2-25804820EDAC}">
            <c15:filteredBarSeries>
              <c15:ser>
                <c:idx val="2"/>
                <c:order val="2"/>
                <c:tx>
                  <c:strRef>
                    <c:extLst>
                      <c:ext uri="{02D57815-91ED-43cb-92C2-25804820EDAC}">
                        <c15:formulaRef>
                          <c15:sqref>LCA!$N$292</c15:sqref>
                        </c15:formulaRef>
                      </c:ext>
                    </c:extLst>
                    <c:strCache>
                      <c:ptCount val="1"/>
                      <c:pt idx="0">
                        <c:v>Estimat A4-A5</c:v>
                      </c:pt>
                    </c:strCache>
                  </c:strRef>
                </c:tx>
                <c:spPr>
                  <a:solidFill>
                    <a:schemeClr val="accent3"/>
                  </a:solidFill>
                  <a:ln>
                    <a:noFill/>
                  </a:ln>
                  <a:effectLst/>
                </c:spPr>
                <c:invertIfNegative val="0"/>
                <c:cat>
                  <c:strRef>
                    <c:extLst>
                      <c:ext uri="{02D57815-91ED-43cb-92C2-25804820EDAC}">
                        <c15:formulaRef>
                          <c15:sqref>(LCA!$P$272,LCA!$AD$272,LCA!$AR$272,LCA!$BF$272)</c15:sqref>
                        </c15:formulaRef>
                      </c:ext>
                    </c:extLst>
                    <c:strCache>
                      <c:ptCount val="4"/>
                      <c:pt idx="0">
                        <c:v>JBB wooden panel Min. CO2</c:v>
                      </c:pt>
                      <c:pt idx="1">
                        <c:v>0</c:v>
                      </c:pt>
                      <c:pt idx="2">
                        <c:v>0</c:v>
                      </c:pt>
                      <c:pt idx="3">
                        <c:v>Standard detached house</c:v>
                      </c:pt>
                    </c:strCache>
                  </c:strRef>
                </c:cat>
                <c:val>
                  <c:numRef>
                    <c:extLst>
                      <c:ext uri="{02D57815-91ED-43cb-92C2-25804820EDAC}">
                        <c15:formulaRef>
                          <c15:sqref>(LCA!$P$292,LCA!$AD$292,LCA!$AR$292,LCA!$BF$292)</c15:sqref>
                        </c15:formulaRef>
                      </c:ext>
                    </c:extLst>
                    <c:numCache>
                      <c:formatCode>0.00</c:formatCode>
                      <c:ptCount val="4"/>
                      <c:pt idx="0">
                        <c:v>0.70576418467423718</c:v>
                      </c:pt>
                      <c:pt idx="1">
                        <c:v>0</c:v>
                      </c:pt>
                      <c:pt idx="2">
                        <c:v>0</c:v>
                      </c:pt>
                      <c:pt idx="3">
                        <c:v>1.6269582632101534</c:v>
                      </c:pt>
                    </c:numCache>
                  </c:numRef>
                </c:val>
                <c:extLst>
                  <c:ext xmlns:c16="http://schemas.microsoft.com/office/drawing/2014/chart" uri="{C3380CC4-5D6E-409C-BE32-E72D297353CC}">
                    <c16:uniqueId val="{00000001-4113-47C4-B7E0-799DA4BD4528}"/>
                  </c:ext>
                </c:extLst>
              </c15:ser>
            </c15:filteredBarSeries>
          </c:ext>
        </c:extLst>
      </c:barChart>
      <c:catAx>
        <c:axId val="9124598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uk-UA"/>
          </a:p>
        </c:txPr>
        <c:crossAx val="912463568"/>
        <c:crosses val="autoZero"/>
        <c:auto val="1"/>
        <c:lblAlgn val="ctr"/>
        <c:lblOffset val="100"/>
        <c:noMultiLvlLbl val="0"/>
      </c:catAx>
      <c:valAx>
        <c:axId val="912463568"/>
        <c:scaling>
          <c:orientation val="minMax"/>
          <c:max val="14"/>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da-DK"/>
                  <a:t>kg CO2eq./m² year		       </a:t>
                </a:r>
              </a:p>
            </c:rich>
          </c:tx>
          <c:layout>
            <c:manualLayout>
              <c:xMode val="edge"/>
              <c:yMode val="edge"/>
              <c:x val="1.127037264054568E-2"/>
              <c:y val="8.3318336129162479E-2"/>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uk-UA"/>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uk-UA"/>
          </a:p>
        </c:txPr>
        <c:crossAx val="912459824"/>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uk-UA"/>
          </a:p>
        </c:txPr>
      </c:legendEntry>
      <c:legendEntry>
        <c:idx val="1"/>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uk-UA"/>
          </a:p>
        </c:txPr>
      </c:legendEntry>
      <c:overlay val="0"/>
      <c:spPr>
        <a:noFill/>
        <a:ln>
          <a:noFill/>
        </a:ln>
        <a:effectLst/>
      </c:spPr>
      <c:txPr>
        <a:bodyPr rot="0" spcFirstLastPara="1" vertOverflow="ellipsis" vert="horz" wrap="square" anchor="ctr" anchorCtr="1"/>
        <a:lstStyle/>
        <a:p>
          <a:pPr>
            <a:defRPr sz="900" b="0" i="0" u="none" strike="noStrike" kern="1200" baseline="0">
              <a:solidFill>
                <a:srgbClr val="FF0000"/>
              </a:solidFill>
              <a:latin typeface="+mn-lt"/>
              <a:ea typeface="+mn-ea"/>
              <a:cs typeface="+mn-cs"/>
            </a:defRPr>
          </a:pPr>
          <a:endParaRPr lang="uk-UA"/>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uk-UA"/>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Graf!$C$2</c:f>
          <c:strCache>
            <c:ptCount val="1"/>
            <c:pt idx="0">
              <c:v>JBB wooden panel Min. CO2</c:v>
            </c:pt>
          </c:strCache>
        </c:strRef>
      </c:tx>
      <c:overlay val="0"/>
      <c:spPr>
        <a:noFill/>
        <a:ln>
          <a:noFill/>
        </a:ln>
        <a:effectLst/>
      </c:spPr>
      <c:txPr>
        <a:bodyPr rot="0" spcFirstLastPara="1" vertOverflow="ellipsis" vert="horz" wrap="square" anchor="ctr" anchorCtr="1"/>
        <a:lstStyle/>
        <a:p>
          <a:pPr>
            <a:defRPr sz="1800" b="1" i="0" u="none" strike="noStrike" kern="1200" cap="none" spc="50" baseline="0">
              <a:solidFill>
                <a:schemeClr val="tx1">
                  <a:lumMod val="65000"/>
                  <a:lumOff val="35000"/>
                </a:schemeClr>
              </a:solidFill>
              <a:latin typeface="+mn-lt"/>
              <a:ea typeface="+mn-ea"/>
              <a:cs typeface="+mn-cs"/>
            </a:defRPr>
          </a:pPr>
          <a:endParaRPr lang="uk-UA"/>
        </a:p>
      </c:txPr>
    </c:title>
    <c:autoTitleDeleted val="0"/>
    <c:plotArea>
      <c:layout>
        <c:manualLayout>
          <c:layoutTarget val="inner"/>
          <c:xMode val="edge"/>
          <c:yMode val="edge"/>
          <c:x val="3.194757542639836E-2"/>
          <c:y val="0.11438685587183035"/>
          <c:w val="0.96110737878454378"/>
          <c:h val="0.69337280244769384"/>
        </c:manualLayout>
      </c:layout>
      <c:barChart>
        <c:barDir val="col"/>
        <c:grouping val="clustered"/>
        <c:varyColors val="0"/>
        <c:ser>
          <c:idx val="0"/>
          <c:order val="0"/>
          <c:spPr>
            <a:noFill/>
            <a:ln w="25400" cap="flat" cmpd="sng" algn="ctr">
              <a:solidFill>
                <a:schemeClr val="accent6">
                  <a:lumMod val="75000"/>
                </a:schemeClr>
              </a:solidFill>
              <a:miter lim="800000"/>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Graf!$B$5:$C$25</c:f>
              <c:multiLvlStrCache>
                <c:ptCount val="21"/>
                <c:lvl>
                  <c:pt idx="0">
                    <c:v>Screw foundations</c:v>
                  </c:pt>
                  <c:pt idx="1">
                    <c:v>-</c:v>
                  </c:pt>
                  <c:pt idx="2">
                    <c:v>Lightweight wooden panel, raised</c:v>
                  </c:pt>
                  <c:pt idx="3">
                    <c:v>Wood panel with paper wool</c:v>
                  </c:pt>
                  <c:pt idx="4">
                    <c:v>Wood cladding, untreated </c:v>
                  </c:pt>
                  <c:pt idx="5">
                    <c:v>Timber frame with wood fibre + fibregyps or plywood</c:v>
                  </c:pt>
                  <c:pt idx="6">
                    <c:v>-</c:v>
                  </c:pt>
                  <c:pt idx="7">
                    <c:v>Ribbed floor with visible beams</c:v>
                  </c:pt>
                  <c:pt idx="8">
                    <c:v>Lightweight wooden panel with paper insulation</c:v>
                  </c:pt>
                  <c:pt idx="9">
                    <c:v>Steel panelling</c:v>
                  </c:pt>
                  <c:pt idx="10">
                    <c:v>Parquet, Ash</c:v>
                  </c:pt>
                  <c:pt idx="11">
                    <c:v>Tiles</c:v>
                  </c:pt>
                  <c:pt idx="12">
                    <c:v>Wood/wood windows (incl. 3-layer glass)</c:v>
                  </c:pt>
                  <c:pt idx="13">
                    <c:v>GGL with aluminium cladding, wood (incl. 3-layer glass)</c:v>
                  </c:pt>
                  <c:pt idx="14">
                    <c:v>Modular skylight, 3-layer glass</c:v>
                  </c:pt>
                  <c:pt idx="15">
                    <c:v>Flat door, wood</c:v>
                  </c:pt>
                  <c:pt idx="16">
                    <c:v>Cell door, wood</c:v>
                  </c:pt>
                  <c:pt idx="17">
                    <c:v>Internal wooden staircase</c:v>
                  </c:pt>
                  <c:pt idx="18">
                    <c:v>Wooden pillars</c:v>
                  </c:pt>
                  <c:pt idx="19">
                    <c:v>Water, heating and drainage</c:v>
                  </c:pt>
                  <c:pt idx="20">
                    <c:v>Natural ventilation</c:v>
                  </c:pt>
                </c:lvl>
                <c:lvl>
                  <c:pt idx="0">
                    <c:v>Perimeter foundation</c:v>
                  </c:pt>
                  <c:pt idx="1">
                    <c:v>Partition wall foundation</c:v>
                  </c:pt>
                  <c:pt idx="2">
                    <c:v>Hydro and thermal insulation</c:v>
                  </c:pt>
                  <c:pt idx="3">
                    <c:v>External wall</c:v>
                  </c:pt>
                  <c:pt idx="4">
                    <c:v>Exterior wall cladding</c:v>
                  </c:pt>
                  <c:pt idx="5">
                    <c:v>Internal walls</c:v>
                  </c:pt>
                  <c:pt idx="6">
                    <c:v>Vertical apartment partition</c:v>
                  </c:pt>
                  <c:pt idx="7">
                    <c:v>Floor slab</c:v>
                  </c:pt>
                  <c:pt idx="8">
                    <c:v>Roofs</c:v>
                  </c:pt>
                  <c:pt idx="9">
                    <c:v>Roof cladding</c:v>
                  </c:pt>
                  <c:pt idx="10">
                    <c:v>Flooring, residential</c:v>
                  </c:pt>
                  <c:pt idx="11">
                    <c:v>Floor, bathroom</c:v>
                  </c:pt>
                  <c:pt idx="12">
                    <c:v>Windows (vertical)</c:v>
                  </c:pt>
                  <c:pt idx="13">
                    <c:v>Skylights</c:v>
                  </c:pt>
                  <c:pt idx="14">
                    <c:v>Flat skylights</c:v>
                  </c:pt>
                  <c:pt idx="15">
                    <c:v>Doors, exterior</c:v>
                  </c:pt>
                  <c:pt idx="16">
                    <c:v>Doors, interior</c:v>
                  </c:pt>
                  <c:pt idx="17">
                    <c:v>Single components</c:v>
                  </c:pt>
                  <c:pt idx="18">
                    <c:v>Single components</c:v>
                  </c:pt>
                  <c:pt idx="19">
                    <c:v>Installations</c:v>
                  </c:pt>
                  <c:pt idx="20">
                    <c:v>Installations</c:v>
                  </c:pt>
                </c:lvl>
              </c:multiLvlStrCache>
            </c:multiLvlStrRef>
          </c:cat>
          <c:val>
            <c:numRef>
              <c:f>Graf!$D$5:$D$25</c:f>
              <c:numCache>
                <c:formatCode>#,##0</c:formatCode>
                <c:ptCount val="21"/>
                <c:pt idx="0">
                  <c:v>16.902660000000004</c:v>
                </c:pt>
                <c:pt idx="1">
                  <c:v>0</c:v>
                </c:pt>
                <c:pt idx="2">
                  <c:v>26.351918376547012</c:v>
                </c:pt>
                <c:pt idx="3">
                  <c:v>69.269849847999993</c:v>
                </c:pt>
                <c:pt idx="4">
                  <c:v>9.2352084880000032</c:v>
                </c:pt>
                <c:pt idx="5">
                  <c:v>16.024388323355936</c:v>
                </c:pt>
                <c:pt idx="6">
                  <c:v>0</c:v>
                </c:pt>
                <c:pt idx="7">
                  <c:v>21.067730841091294</c:v>
                </c:pt>
                <c:pt idx="8">
                  <c:v>69.847603151861065</c:v>
                </c:pt>
                <c:pt idx="9">
                  <c:v>40.41367880256</c:v>
                </c:pt>
                <c:pt idx="10">
                  <c:v>10.578766348200002</c:v>
                </c:pt>
                <c:pt idx="11">
                  <c:v>3.2614954870000004</c:v>
                </c:pt>
                <c:pt idx="12">
                  <c:v>55.660000000000004</c:v>
                </c:pt>
                <c:pt idx="13">
                  <c:v>28.637640000000001</c:v>
                </c:pt>
                <c:pt idx="14">
                  <c:v>16.019200000000001</c:v>
                </c:pt>
                <c:pt idx="15">
                  <c:v>0.53586058819876092</c:v>
                </c:pt>
                <c:pt idx="16">
                  <c:v>0.84</c:v>
                </c:pt>
                <c:pt idx="17">
                  <c:v>1.425842105263158</c:v>
                </c:pt>
                <c:pt idx="18">
                  <c:v>0.27664000000000022</c:v>
                </c:pt>
                <c:pt idx="19">
                  <c:v>89.435182037087088</c:v>
                </c:pt>
                <c:pt idx="20">
                  <c:v>0</c:v>
                </c:pt>
              </c:numCache>
            </c:numRef>
          </c:val>
          <c:extLst>
            <c:ext xmlns:c16="http://schemas.microsoft.com/office/drawing/2014/chart" uri="{C3380CC4-5D6E-409C-BE32-E72D297353CC}">
              <c16:uniqueId val="{00000000-0F91-4BD6-98F5-96B80DB32269}"/>
            </c:ext>
          </c:extLst>
        </c:ser>
        <c:dLbls>
          <c:dLblPos val="outEnd"/>
          <c:showLegendKey val="0"/>
          <c:showVal val="1"/>
          <c:showCatName val="0"/>
          <c:showSerName val="0"/>
          <c:showPercent val="0"/>
          <c:showBubbleSize val="0"/>
        </c:dLbls>
        <c:gapWidth val="164"/>
        <c:overlap val="-35"/>
        <c:axId val="582030640"/>
        <c:axId val="582031472"/>
      </c:barChart>
      <c:catAx>
        <c:axId val="5820306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uk-UA"/>
          </a:p>
        </c:txPr>
        <c:crossAx val="582031472"/>
        <c:crosses val="autoZero"/>
        <c:auto val="1"/>
        <c:lblAlgn val="ctr"/>
        <c:lblOffset val="100"/>
        <c:noMultiLvlLbl val="0"/>
      </c:catAx>
      <c:valAx>
        <c:axId val="582031472"/>
        <c:scaling>
          <c:orientation val="minMax"/>
        </c:scaling>
        <c:delete val="0"/>
        <c:axPos val="l"/>
        <c:title>
          <c:tx>
            <c:rich>
              <a:bodyPr rot="-5400000" spcFirstLastPara="1" vertOverflow="ellipsis" vert="horz" wrap="square" anchor="ctr" anchorCtr="1"/>
              <a:lstStyle/>
              <a:p>
                <a:pPr>
                  <a:defRPr sz="1050" b="0" i="0" u="none" strike="noStrike" kern="1200" baseline="0">
                    <a:solidFill>
                      <a:schemeClr val="tx1">
                        <a:lumMod val="50000"/>
                        <a:lumOff val="50000"/>
                      </a:schemeClr>
                    </a:solidFill>
                    <a:latin typeface="+mn-lt"/>
                    <a:ea typeface="+mn-ea"/>
                    <a:cs typeface="+mn-cs"/>
                  </a:defRPr>
                </a:pPr>
                <a:r>
                  <a:rPr lang="en-US" sz="1050"/>
                  <a:t>kg CO2eq./year</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50000"/>
                      <a:lumOff val="50000"/>
                    </a:schemeClr>
                  </a:solidFill>
                  <a:latin typeface="+mn-lt"/>
                  <a:ea typeface="+mn-ea"/>
                  <a:cs typeface="+mn-cs"/>
                </a:defRPr>
              </a:pPr>
              <a:endParaRPr lang="uk-UA"/>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uk-UA"/>
          </a:p>
        </c:txPr>
        <c:crossAx val="582030640"/>
        <c:crosses val="autoZero"/>
        <c:crossBetween val="between"/>
      </c:valAx>
      <c:spPr>
        <a:noFill/>
        <a:ln>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uk-U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Graf!$C$29</c:f>
          <c:strCache>
            <c:ptCount val="1"/>
            <c:pt idx="0">
              <c:v>Unnamed</c:v>
            </c:pt>
          </c:strCache>
        </c:strRef>
      </c:tx>
      <c:overlay val="0"/>
      <c:spPr>
        <a:noFill/>
        <a:ln>
          <a:noFill/>
        </a:ln>
        <a:effectLst/>
      </c:spPr>
      <c:txPr>
        <a:bodyPr rot="0" spcFirstLastPara="1" vertOverflow="ellipsis" vert="horz" wrap="square" anchor="ctr" anchorCtr="1"/>
        <a:lstStyle/>
        <a:p>
          <a:pPr>
            <a:defRPr sz="1800" b="1" i="0" u="none" strike="noStrike" kern="1200" cap="none" spc="50" baseline="0">
              <a:solidFill>
                <a:schemeClr val="tx1">
                  <a:lumMod val="65000"/>
                  <a:lumOff val="35000"/>
                </a:schemeClr>
              </a:solidFill>
              <a:latin typeface="+mn-lt"/>
              <a:ea typeface="+mn-ea"/>
              <a:cs typeface="+mn-cs"/>
            </a:defRPr>
          </a:pPr>
          <a:endParaRPr lang="uk-UA"/>
        </a:p>
      </c:txPr>
    </c:title>
    <c:autoTitleDeleted val="0"/>
    <c:plotArea>
      <c:layout>
        <c:manualLayout>
          <c:layoutTarget val="inner"/>
          <c:xMode val="edge"/>
          <c:yMode val="edge"/>
          <c:x val="3.194757542639836E-2"/>
          <c:y val="0.11438685587183035"/>
          <c:w val="0.96110737878454378"/>
          <c:h val="0.69337280244769384"/>
        </c:manualLayout>
      </c:layout>
      <c:barChart>
        <c:barDir val="col"/>
        <c:grouping val="clustered"/>
        <c:varyColors val="0"/>
        <c:ser>
          <c:idx val="0"/>
          <c:order val="0"/>
          <c:spPr>
            <a:noFill/>
            <a:ln w="25400" cap="flat" cmpd="sng" algn="ctr">
              <a:solidFill>
                <a:schemeClr val="accent5">
                  <a:lumMod val="75000"/>
                </a:schemeClr>
              </a:solidFill>
              <a:miter lim="800000"/>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Graf!$B$32:$C$52</c:f>
              <c:multiLvlStrCache>
                <c:ptCount val="21"/>
                <c:lvl/>
                <c:lvl>
                  <c:pt idx="0">
                    <c:v>Perimeter foundation</c:v>
                  </c:pt>
                  <c:pt idx="1">
                    <c:v>Partition wall foundation</c:v>
                  </c:pt>
                  <c:pt idx="2">
                    <c:v>Hydro and thermal insulation</c:v>
                  </c:pt>
                  <c:pt idx="3">
                    <c:v>External wall</c:v>
                  </c:pt>
                  <c:pt idx="4">
                    <c:v>Exterior wall cladding</c:v>
                  </c:pt>
                  <c:pt idx="5">
                    <c:v>Internal walls</c:v>
                  </c:pt>
                  <c:pt idx="6">
                    <c:v>Vertical apartment partition</c:v>
                  </c:pt>
                  <c:pt idx="7">
                    <c:v>Floor slab</c:v>
                  </c:pt>
                  <c:pt idx="8">
                    <c:v>Roofs</c:v>
                  </c:pt>
                  <c:pt idx="9">
                    <c:v>Roof cladding</c:v>
                  </c:pt>
                  <c:pt idx="10">
                    <c:v>Flooring, residential</c:v>
                  </c:pt>
                  <c:pt idx="11">
                    <c:v>Floor, bathroom</c:v>
                  </c:pt>
                  <c:pt idx="12">
                    <c:v>Windows (vertical)</c:v>
                  </c:pt>
                  <c:pt idx="13">
                    <c:v>Skylights</c:v>
                  </c:pt>
                  <c:pt idx="14">
                    <c:v>Flat skylights</c:v>
                  </c:pt>
                  <c:pt idx="15">
                    <c:v>Doors, exterior</c:v>
                  </c:pt>
                  <c:pt idx="16">
                    <c:v>Doors, interior</c:v>
                  </c:pt>
                  <c:pt idx="17">
                    <c:v>Single components</c:v>
                  </c:pt>
                  <c:pt idx="18">
                    <c:v>Single components</c:v>
                  </c:pt>
                  <c:pt idx="19">
                    <c:v>Installations</c:v>
                  </c:pt>
                  <c:pt idx="20">
                    <c:v>Installations</c:v>
                  </c:pt>
                </c:lvl>
              </c:multiLvlStrCache>
            </c:multiLvlStrRef>
          </c:cat>
          <c:val>
            <c:numRef>
              <c:f>Graf!$D$32:$D$52</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A745-4E4B-90BD-6C97B098C22E}"/>
            </c:ext>
          </c:extLst>
        </c:ser>
        <c:dLbls>
          <c:dLblPos val="outEnd"/>
          <c:showLegendKey val="0"/>
          <c:showVal val="1"/>
          <c:showCatName val="0"/>
          <c:showSerName val="0"/>
          <c:showPercent val="0"/>
          <c:showBubbleSize val="0"/>
        </c:dLbls>
        <c:gapWidth val="164"/>
        <c:overlap val="-35"/>
        <c:axId val="582030640"/>
        <c:axId val="582031472"/>
      </c:barChart>
      <c:catAx>
        <c:axId val="5820306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uk-UA"/>
          </a:p>
        </c:txPr>
        <c:crossAx val="582031472"/>
        <c:crosses val="autoZero"/>
        <c:auto val="1"/>
        <c:lblAlgn val="ctr"/>
        <c:lblOffset val="100"/>
        <c:noMultiLvlLbl val="0"/>
      </c:catAx>
      <c:valAx>
        <c:axId val="582031472"/>
        <c:scaling>
          <c:orientation val="minMax"/>
        </c:scaling>
        <c:delete val="0"/>
        <c:axPos val="l"/>
        <c:title>
          <c:tx>
            <c:rich>
              <a:bodyPr rot="-5400000" spcFirstLastPara="1" vertOverflow="ellipsis" vert="horz" wrap="square" anchor="ctr" anchorCtr="1"/>
              <a:lstStyle/>
              <a:p>
                <a:pPr>
                  <a:defRPr sz="1050" b="0" i="0" u="none" strike="noStrike" kern="1200" baseline="0">
                    <a:solidFill>
                      <a:schemeClr val="tx1">
                        <a:lumMod val="50000"/>
                        <a:lumOff val="50000"/>
                      </a:schemeClr>
                    </a:solidFill>
                    <a:latin typeface="+mn-lt"/>
                    <a:ea typeface="+mn-ea"/>
                    <a:cs typeface="+mn-cs"/>
                  </a:defRPr>
                </a:pPr>
                <a:r>
                  <a:rPr lang="en-US" sz="1050" b="0" i="0" u="none" strike="noStrike" kern="1200" baseline="0">
                    <a:solidFill>
                      <a:sysClr val="windowText" lastClr="000000">
                        <a:lumMod val="50000"/>
                        <a:lumOff val="50000"/>
                      </a:sysClr>
                    </a:solidFill>
                  </a:rPr>
                  <a:t>kg CO2eq./year</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50000"/>
                      <a:lumOff val="50000"/>
                    </a:schemeClr>
                  </a:solidFill>
                  <a:latin typeface="+mn-lt"/>
                  <a:ea typeface="+mn-ea"/>
                  <a:cs typeface="+mn-cs"/>
                </a:defRPr>
              </a:pPr>
              <a:endParaRPr lang="uk-UA"/>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uk-UA"/>
          </a:p>
        </c:txPr>
        <c:crossAx val="582030640"/>
        <c:crosses val="autoZero"/>
        <c:crossBetween val="between"/>
      </c:valAx>
      <c:spPr>
        <a:noFill/>
        <a:ln>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uk-U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strRef>
          <c:f>Graf!$C$29</c:f>
          <c:strCache>
            <c:ptCount val="1"/>
            <c:pt idx="0">
              <c:v>Unnamed</c:v>
            </c:pt>
          </c:strCache>
        </c:strRef>
      </c:tx>
      <c:overlay val="0"/>
      <c:spPr>
        <a:noFill/>
        <a:ln>
          <a:noFill/>
        </a:ln>
        <a:effectLst/>
      </c:spPr>
      <c:txPr>
        <a:bodyPr rot="0" spcFirstLastPara="1" vertOverflow="ellipsis" vert="horz" wrap="square" anchor="ctr" anchorCtr="1"/>
        <a:lstStyle/>
        <a:p>
          <a:pPr>
            <a:defRPr sz="1800" b="1" i="0" u="none" strike="noStrike" kern="1200" cap="none" spc="50" baseline="0">
              <a:solidFill>
                <a:schemeClr val="tx1">
                  <a:lumMod val="65000"/>
                  <a:lumOff val="35000"/>
                </a:schemeClr>
              </a:solidFill>
              <a:latin typeface="+mn-lt"/>
              <a:ea typeface="+mn-ea"/>
              <a:cs typeface="+mn-cs"/>
            </a:defRPr>
          </a:pPr>
          <a:endParaRPr lang="uk-UA"/>
        </a:p>
      </c:txPr>
    </c:title>
    <c:autoTitleDeleted val="0"/>
    <c:plotArea>
      <c:layout>
        <c:manualLayout>
          <c:layoutTarget val="inner"/>
          <c:xMode val="edge"/>
          <c:yMode val="edge"/>
          <c:x val="3.194757542639836E-2"/>
          <c:y val="0.11438685587183035"/>
          <c:w val="0.96110737878454378"/>
          <c:h val="0.69337280244769384"/>
        </c:manualLayout>
      </c:layout>
      <c:barChart>
        <c:barDir val="col"/>
        <c:grouping val="clustered"/>
        <c:varyColors val="0"/>
        <c:ser>
          <c:idx val="1"/>
          <c:order val="0"/>
          <c:spPr>
            <a:ln>
              <a:solidFill>
                <a:schemeClr val="bg1">
                  <a:lumMod val="65000"/>
                </a:schemeClr>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Graf!$B$59:$C$79</c:f>
              <c:multiLvlStrCache>
                <c:ptCount val="21"/>
                <c:lvl/>
                <c:lvl>
                  <c:pt idx="0">
                    <c:v>Perimeter foundation</c:v>
                  </c:pt>
                  <c:pt idx="1">
                    <c:v>Partition wall foundation</c:v>
                  </c:pt>
                  <c:pt idx="2">
                    <c:v>Hydro and thermal insulation</c:v>
                  </c:pt>
                  <c:pt idx="3">
                    <c:v>External wall</c:v>
                  </c:pt>
                  <c:pt idx="4">
                    <c:v>Exterior wall cladding</c:v>
                  </c:pt>
                  <c:pt idx="5">
                    <c:v>Internal walls</c:v>
                  </c:pt>
                  <c:pt idx="6">
                    <c:v>Vertical apartment partition</c:v>
                  </c:pt>
                  <c:pt idx="7">
                    <c:v>Floor slab</c:v>
                  </c:pt>
                  <c:pt idx="8">
                    <c:v>Roofs</c:v>
                  </c:pt>
                  <c:pt idx="9">
                    <c:v>Roof cladding</c:v>
                  </c:pt>
                  <c:pt idx="10">
                    <c:v>Flooring, residential</c:v>
                  </c:pt>
                  <c:pt idx="11">
                    <c:v>Floor, bathroom</c:v>
                  </c:pt>
                  <c:pt idx="12">
                    <c:v>Windows (vertical)</c:v>
                  </c:pt>
                  <c:pt idx="13">
                    <c:v>Skylights</c:v>
                  </c:pt>
                  <c:pt idx="14">
                    <c:v>Flat skylights</c:v>
                  </c:pt>
                  <c:pt idx="15">
                    <c:v>Doors, exterior</c:v>
                  </c:pt>
                  <c:pt idx="16">
                    <c:v>Doors, interior</c:v>
                  </c:pt>
                  <c:pt idx="17">
                    <c:v>Single components</c:v>
                  </c:pt>
                  <c:pt idx="18">
                    <c:v>Single components</c:v>
                  </c:pt>
                  <c:pt idx="19">
                    <c:v>Installations</c:v>
                  </c:pt>
                  <c:pt idx="20">
                    <c:v>Installations</c:v>
                  </c:pt>
                </c:lvl>
              </c:multiLvlStrCache>
            </c:multiLvlStrRef>
          </c:cat>
          <c:val>
            <c:numRef>
              <c:f>Graf!$D$59:$D$79</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2-4828-40AE-804C-83773CB4F264}"/>
            </c:ext>
          </c:extLst>
        </c:ser>
        <c:ser>
          <c:idx val="0"/>
          <c:order val="1"/>
          <c:spPr>
            <a:noFill/>
            <a:ln w="25400" cap="flat" cmpd="sng" algn="ctr">
              <a:solidFill>
                <a:schemeClr val="accent5">
                  <a:lumMod val="75000"/>
                </a:schemeClr>
              </a:solidFill>
              <a:miter lim="800000"/>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Graf!$B$32:$C$52</c:f>
              <c:multiLvlStrCache>
                <c:ptCount val="21"/>
                <c:lvl/>
                <c:lvl>
                  <c:pt idx="0">
                    <c:v>Perimeter foundation</c:v>
                  </c:pt>
                  <c:pt idx="1">
                    <c:v>Partition wall foundation</c:v>
                  </c:pt>
                  <c:pt idx="2">
                    <c:v>Hydro and thermal insulation</c:v>
                  </c:pt>
                  <c:pt idx="3">
                    <c:v>External wall</c:v>
                  </c:pt>
                  <c:pt idx="4">
                    <c:v>Exterior wall cladding</c:v>
                  </c:pt>
                  <c:pt idx="5">
                    <c:v>Internal walls</c:v>
                  </c:pt>
                  <c:pt idx="6">
                    <c:v>Vertical apartment partition</c:v>
                  </c:pt>
                  <c:pt idx="7">
                    <c:v>Floor slab</c:v>
                  </c:pt>
                  <c:pt idx="8">
                    <c:v>Roofs</c:v>
                  </c:pt>
                  <c:pt idx="9">
                    <c:v>Roof cladding</c:v>
                  </c:pt>
                  <c:pt idx="10">
                    <c:v>Flooring, residential</c:v>
                  </c:pt>
                  <c:pt idx="11">
                    <c:v>Floor, bathroom</c:v>
                  </c:pt>
                  <c:pt idx="12">
                    <c:v>Windows (vertical)</c:v>
                  </c:pt>
                  <c:pt idx="13">
                    <c:v>Skylights</c:v>
                  </c:pt>
                  <c:pt idx="14">
                    <c:v>Flat skylights</c:v>
                  </c:pt>
                  <c:pt idx="15">
                    <c:v>Doors, exterior</c:v>
                  </c:pt>
                  <c:pt idx="16">
                    <c:v>Doors, interior</c:v>
                  </c:pt>
                  <c:pt idx="17">
                    <c:v>Single components</c:v>
                  </c:pt>
                  <c:pt idx="18">
                    <c:v>Single components</c:v>
                  </c:pt>
                  <c:pt idx="19">
                    <c:v>Installations</c:v>
                  </c:pt>
                  <c:pt idx="20">
                    <c:v>Installations</c:v>
                  </c:pt>
                </c:lvl>
              </c:multiLvlStrCache>
            </c:multiLvlStrRef>
          </c:cat>
          <c:val>
            <c:numRef>
              <c:f>Graf!$D$32:$D$52</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4828-40AE-804C-83773CB4F264}"/>
            </c:ext>
          </c:extLst>
        </c:ser>
        <c:dLbls>
          <c:dLblPos val="outEnd"/>
          <c:showLegendKey val="0"/>
          <c:showVal val="1"/>
          <c:showCatName val="0"/>
          <c:showSerName val="0"/>
          <c:showPercent val="0"/>
          <c:showBubbleSize val="0"/>
        </c:dLbls>
        <c:gapWidth val="164"/>
        <c:overlap val="-35"/>
        <c:axId val="582030640"/>
        <c:axId val="582031472"/>
      </c:barChart>
      <c:catAx>
        <c:axId val="5820306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uk-UA"/>
          </a:p>
        </c:txPr>
        <c:crossAx val="582031472"/>
        <c:crosses val="autoZero"/>
        <c:auto val="1"/>
        <c:lblAlgn val="ctr"/>
        <c:lblOffset val="100"/>
        <c:noMultiLvlLbl val="0"/>
      </c:catAx>
      <c:valAx>
        <c:axId val="582031472"/>
        <c:scaling>
          <c:orientation val="minMax"/>
        </c:scaling>
        <c:delete val="0"/>
        <c:axPos val="l"/>
        <c:title>
          <c:tx>
            <c:rich>
              <a:bodyPr rot="-5400000" spcFirstLastPara="1" vertOverflow="ellipsis" vert="horz" wrap="square" anchor="ctr" anchorCtr="1"/>
              <a:lstStyle/>
              <a:p>
                <a:pPr>
                  <a:defRPr sz="1050" b="0" i="0" u="none" strike="noStrike" kern="1200" baseline="0">
                    <a:solidFill>
                      <a:schemeClr val="tx1">
                        <a:lumMod val="50000"/>
                        <a:lumOff val="50000"/>
                      </a:schemeClr>
                    </a:solidFill>
                    <a:latin typeface="+mn-lt"/>
                    <a:ea typeface="+mn-ea"/>
                    <a:cs typeface="+mn-cs"/>
                  </a:defRPr>
                </a:pPr>
                <a:r>
                  <a:rPr lang="en-US" sz="1050" b="0" i="0" u="none" strike="noStrike" kern="1200" baseline="0">
                    <a:solidFill>
                      <a:sysClr val="windowText" lastClr="000000">
                        <a:lumMod val="50000"/>
                        <a:lumOff val="50000"/>
                      </a:sysClr>
                    </a:solidFill>
                  </a:rPr>
                  <a:t>kg CO2eq./year</a:t>
                </a:r>
              </a:p>
            </c:rich>
          </c:tx>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uk-UA"/>
          </a:p>
        </c:txPr>
        <c:crossAx val="582030640"/>
        <c:crosses val="autoZero"/>
        <c:crossBetween val="between"/>
      </c:valAx>
      <c:spPr>
        <a:noFill/>
        <a:ln>
          <a:solidFill>
            <a:schemeClr val="tx1"/>
          </a:solidFill>
        </a:ln>
        <a:effectLst/>
      </c:spPr>
    </c:plotArea>
    <c:plotVisOnly val="1"/>
    <c:dispBlanksAs val="gap"/>
    <c:showDLblsOverMax val="0"/>
    <c:extLst/>
  </c:chart>
  <c:txPr>
    <a:bodyPr/>
    <a:lstStyle/>
    <a:p>
      <a:pPr>
        <a:defRPr/>
      </a:pPr>
      <a:endParaRPr lang="uk-U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1">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bg1"/>
    </cs:fontRef>
    <cs:spPr>
      <a:solidFill>
        <a:schemeClr val="tx1">
          <a:lumMod val="35000"/>
          <a:lumOff val="65000"/>
        </a:schemeClr>
      </a:solidFill>
    </cs:spPr>
    <cs:defRPr sz="900"/>
    <cs:bodyPr rot="0" spcFirstLastPara="1" vertOverflow="clip" horzOverflow="clip" vert="horz" wrap="square" lIns="36576" tIns="18288" rIns="36576" bIns="18288" anchor="ctr" anchorCtr="1">
      <a:spAutoFit/>
    </cs:bodyPr>
  </cs:dataLabelCallout>
  <cs:dataPoint>
    <cs:lnRef idx="0">
      <cs:styleClr val="auto"/>
    </cs:lnRef>
    <cs:fillRef idx="0"/>
    <cs:effectRef idx="0"/>
    <cs:fontRef idx="minor">
      <a:schemeClr val="dk1"/>
    </cs:fontRef>
    <cs:spPr>
      <a:noFill/>
      <a:ln w="25400" cap="flat" cmpd="sng" algn="ctr">
        <a:solidFill>
          <a:schemeClr val="phClr"/>
        </a:solidFill>
        <a:miter lim="800000"/>
      </a:ln>
    </cs:spPr>
  </cs:dataPoint>
  <cs:dataPoint3D>
    <cs:lnRef idx="0">
      <cs:styleClr val="auto"/>
    </cs:lnRef>
    <cs:fillRef idx="0">
      <cs:styleClr val="auto"/>
    </cs:fillRef>
    <cs:effectRef idx="0"/>
    <cs:fontRef idx="minor">
      <a:schemeClr val="dk1"/>
    </cs:fontRef>
    <cs:spPr>
      <a:ln w="19050" cap="flat" cmpd="sng" algn="ctr">
        <a:solidFill>
          <a:schemeClr val="phClr"/>
        </a:solidFill>
        <a:miter lim="800000"/>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ln w="19050" cap="rnd">
        <a:solidFill>
          <a:schemeClr val="phClr"/>
        </a:solidFill>
        <a:round/>
      </a:ln>
    </cs:spPr>
  </cs:dataPointMarker>
  <cs:dataPointMarkerLayout symbol="circle" size="6"/>
  <cs:dataPointWireframe>
    <cs:lnRef idx="0">
      <cs:styleClr val="auto"/>
    </cs:lnRef>
    <cs:fillRef idx="1"/>
    <cs:effectRef idx="0"/>
    <cs:fontRef idx="minor">
      <a:schemeClr val="tx1"/>
    </cs:fontRef>
    <cs:spPr>
      <a:ln w="9525">
        <a:solidFill>
          <a:schemeClr val="phClr"/>
        </a:solidFill>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tx1">
            <a:lumMod val="50000"/>
            <a:lumOff val="50000"/>
          </a:schemeClr>
        </a:solidFill>
        <a:round/>
      </a:ln>
    </cs:spPr>
  </cs:downBar>
  <cs:dropLine>
    <cs:lnRef idx="0"/>
    <cs:fillRef idx="0"/>
    <cs:effectRef idx="0"/>
    <cs:fontRef idx="minor">
      <a:schemeClr val="dk1"/>
    </cs:fontRef>
    <cs:spPr>
      <a:ln w="9525" cap="flat" cmpd="sng" algn="ctr">
        <a:solidFill>
          <a:schemeClr val="tx1">
            <a:lumMod val="35000"/>
            <a:lumOff val="65000"/>
          </a:schemeClr>
        </a:solidFill>
        <a:round/>
      </a:ln>
    </cs:spPr>
  </cs:dropLine>
  <cs:errorBar>
    <cs:lnRef idx="0"/>
    <cs:fillRef idx="0"/>
    <cs:effectRef idx="0"/>
    <cs:fontRef idx="minor">
      <a:schemeClr val="dk1"/>
    </cs:fontRef>
    <cs:spPr>
      <a:ln w="9525" cap="flat" cmpd="sng" algn="ctr">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a:solidFill>
          <a:schemeClr val="tx1">
            <a:lumMod val="15000"/>
            <a:lumOff val="85000"/>
          </a:schemeClr>
        </a:solidFill>
      </a:ln>
    </cs:spPr>
  </cs:gridlineMajor>
  <cs:gridlineMinor>
    <cs:lnRef idx="0"/>
    <cs:fillRef idx="0"/>
    <cs:effectRef idx="0"/>
    <cs:fontRef idx="minor">
      <a:schemeClr val="dk1"/>
    </cs:fontRef>
    <cs:spPr>
      <a:ln w="9525">
        <a:solidFill>
          <a:schemeClr val="tx1">
            <a:lumMod val="5000"/>
            <a:lumOff val="95000"/>
          </a:schemeClr>
        </a:solidFill>
      </a:ln>
    </cs:spPr>
  </cs:gridlineMinor>
  <cs:hiLoLine>
    <cs:lnRef idx="0"/>
    <cs:fillRef idx="0"/>
    <cs:effectRef idx="0"/>
    <cs:fontRef idx="minor">
      <a:schemeClr val="dk1"/>
    </cs:fontRef>
    <cs:spPr>
      <a:ln w="9525" cap="flat" cmpd="sng" algn="ctr">
        <a:solidFill>
          <a:schemeClr val="tx1">
            <a:lumMod val="35000"/>
            <a:lumOff val="65000"/>
          </a:schemeClr>
        </a:solidFill>
        <a:round/>
      </a:ln>
    </cs:spPr>
  </cs:hiLoLine>
  <cs:leaderLine>
    <cs:lnRef idx="0"/>
    <cs:fillRef idx="0"/>
    <cs:effectRef idx="0"/>
    <cs:fontRef idx="minor">
      <a:schemeClr val="dk1"/>
    </cs:fontRef>
    <cs:spPr>
      <a:ln w="9525" cap="flat" cmpd="sng" algn="ctr">
        <a:solidFill>
          <a:schemeClr val="tx1">
            <a:lumMod val="35000"/>
            <a:lumOff val="65000"/>
          </a:schemeClr>
        </a:solidFill>
        <a:round/>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00" b="0" kern="1200" cap="none" spc="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cap="flat" cmpd="sng" algn="ctr">
        <a:solidFill>
          <a:schemeClr val="tx1">
            <a:lumMod val="50000"/>
            <a:lumOff val="50000"/>
          </a:schemeClr>
        </a:solidFill>
        <a:round/>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11">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bg1"/>
    </cs:fontRef>
    <cs:spPr>
      <a:solidFill>
        <a:schemeClr val="tx1">
          <a:lumMod val="35000"/>
          <a:lumOff val="65000"/>
        </a:schemeClr>
      </a:solidFill>
    </cs:spPr>
    <cs:defRPr sz="900"/>
    <cs:bodyPr rot="0" spcFirstLastPara="1" vertOverflow="clip" horzOverflow="clip" vert="horz" wrap="square" lIns="36576" tIns="18288" rIns="36576" bIns="18288" anchor="ctr" anchorCtr="1">
      <a:spAutoFit/>
    </cs:bodyPr>
  </cs:dataLabelCallout>
  <cs:dataPoint>
    <cs:lnRef idx="0">
      <cs:styleClr val="auto"/>
    </cs:lnRef>
    <cs:fillRef idx="0"/>
    <cs:effectRef idx="0"/>
    <cs:fontRef idx="minor">
      <a:schemeClr val="dk1"/>
    </cs:fontRef>
    <cs:spPr>
      <a:noFill/>
      <a:ln w="25400" cap="flat" cmpd="sng" algn="ctr">
        <a:solidFill>
          <a:schemeClr val="phClr"/>
        </a:solidFill>
        <a:miter lim="800000"/>
      </a:ln>
    </cs:spPr>
  </cs:dataPoint>
  <cs:dataPoint3D>
    <cs:lnRef idx="0">
      <cs:styleClr val="auto"/>
    </cs:lnRef>
    <cs:fillRef idx="0">
      <cs:styleClr val="auto"/>
    </cs:fillRef>
    <cs:effectRef idx="0"/>
    <cs:fontRef idx="minor">
      <a:schemeClr val="dk1"/>
    </cs:fontRef>
    <cs:spPr>
      <a:ln w="19050" cap="flat" cmpd="sng" algn="ctr">
        <a:solidFill>
          <a:schemeClr val="phClr"/>
        </a:solidFill>
        <a:miter lim="800000"/>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ln w="19050" cap="rnd">
        <a:solidFill>
          <a:schemeClr val="phClr"/>
        </a:solidFill>
        <a:round/>
      </a:ln>
    </cs:spPr>
  </cs:dataPointMarker>
  <cs:dataPointMarkerLayout symbol="circle" size="6"/>
  <cs:dataPointWireframe>
    <cs:lnRef idx="0">
      <cs:styleClr val="auto"/>
    </cs:lnRef>
    <cs:fillRef idx="1"/>
    <cs:effectRef idx="0"/>
    <cs:fontRef idx="minor">
      <a:schemeClr val="tx1"/>
    </cs:fontRef>
    <cs:spPr>
      <a:ln w="9525">
        <a:solidFill>
          <a:schemeClr val="phClr"/>
        </a:solidFill>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tx1">
            <a:lumMod val="50000"/>
            <a:lumOff val="50000"/>
          </a:schemeClr>
        </a:solidFill>
        <a:round/>
      </a:ln>
    </cs:spPr>
  </cs:downBar>
  <cs:dropLine>
    <cs:lnRef idx="0"/>
    <cs:fillRef idx="0"/>
    <cs:effectRef idx="0"/>
    <cs:fontRef idx="minor">
      <a:schemeClr val="dk1"/>
    </cs:fontRef>
    <cs:spPr>
      <a:ln w="9525" cap="flat" cmpd="sng" algn="ctr">
        <a:solidFill>
          <a:schemeClr val="tx1">
            <a:lumMod val="35000"/>
            <a:lumOff val="65000"/>
          </a:schemeClr>
        </a:solidFill>
        <a:round/>
      </a:ln>
    </cs:spPr>
  </cs:dropLine>
  <cs:errorBar>
    <cs:lnRef idx="0"/>
    <cs:fillRef idx="0"/>
    <cs:effectRef idx="0"/>
    <cs:fontRef idx="minor">
      <a:schemeClr val="dk1"/>
    </cs:fontRef>
    <cs:spPr>
      <a:ln w="9525" cap="flat" cmpd="sng" algn="ctr">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a:solidFill>
          <a:schemeClr val="tx1">
            <a:lumMod val="15000"/>
            <a:lumOff val="85000"/>
          </a:schemeClr>
        </a:solidFill>
      </a:ln>
    </cs:spPr>
  </cs:gridlineMajor>
  <cs:gridlineMinor>
    <cs:lnRef idx="0"/>
    <cs:fillRef idx="0"/>
    <cs:effectRef idx="0"/>
    <cs:fontRef idx="minor">
      <a:schemeClr val="dk1"/>
    </cs:fontRef>
    <cs:spPr>
      <a:ln w="9525">
        <a:solidFill>
          <a:schemeClr val="tx1">
            <a:lumMod val="5000"/>
            <a:lumOff val="95000"/>
          </a:schemeClr>
        </a:solidFill>
      </a:ln>
    </cs:spPr>
  </cs:gridlineMinor>
  <cs:hiLoLine>
    <cs:lnRef idx="0"/>
    <cs:fillRef idx="0"/>
    <cs:effectRef idx="0"/>
    <cs:fontRef idx="minor">
      <a:schemeClr val="dk1"/>
    </cs:fontRef>
    <cs:spPr>
      <a:ln w="9525" cap="flat" cmpd="sng" algn="ctr">
        <a:solidFill>
          <a:schemeClr val="tx1">
            <a:lumMod val="35000"/>
            <a:lumOff val="65000"/>
          </a:schemeClr>
        </a:solidFill>
        <a:round/>
      </a:ln>
    </cs:spPr>
  </cs:hiLoLine>
  <cs:leaderLine>
    <cs:lnRef idx="0"/>
    <cs:fillRef idx="0"/>
    <cs:effectRef idx="0"/>
    <cs:fontRef idx="minor">
      <a:schemeClr val="dk1"/>
    </cs:fontRef>
    <cs:spPr>
      <a:ln w="9525" cap="flat" cmpd="sng" algn="ctr">
        <a:solidFill>
          <a:schemeClr val="tx1">
            <a:lumMod val="35000"/>
            <a:lumOff val="65000"/>
          </a:schemeClr>
        </a:solidFill>
        <a:round/>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800" b="0" kern="1200" cap="none" spc="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cap="flat" cmpd="sng" algn="ctr">
        <a:solidFill>
          <a:schemeClr val="tx1">
            <a:lumMod val="50000"/>
            <a:lumOff val="50000"/>
          </a:schemeClr>
        </a:solidFill>
        <a:round/>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absolute">
    <xdr:from>
      <xdr:col>4</xdr:col>
      <xdr:colOff>489386</xdr:colOff>
      <xdr:row>0</xdr:row>
      <xdr:rowOff>0</xdr:rowOff>
    </xdr:from>
    <xdr:to>
      <xdr:col>9</xdr:col>
      <xdr:colOff>43997</xdr:colOff>
      <xdr:row>8</xdr:row>
      <xdr:rowOff>226359</xdr:rowOff>
    </xdr:to>
    <xdr:graphicFrame macro="">
      <xdr:nvGraphicFramePr>
        <xdr:cNvPr id="14" name="Diagram 13">
          <a:extLst>
            <a:ext uri="{FF2B5EF4-FFF2-40B4-BE49-F238E27FC236}">
              <a16:creationId xmlns:a16="http://schemas.microsoft.com/office/drawing/2014/main" id="{00000000-0008-0000-00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104779</xdr:colOff>
      <xdr:row>270</xdr:row>
      <xdr:rowOff>160743</xdr:rowOff>
    </xdr:from>
    <xdr:to>
      <xdr:col>24</xdr:col>
      <xdr:colOff>299297</xdr:colOff>
      <xdr:row>295</xdr:row>
      <xdr:rowOff>97175</xdr:rowOff>
    </xdr:to>
    <xdr:grpSp>
      <xdr:nvGrpSpPr>
        <xdr:cNvPr id="21" name="Gruppe 20">
          <a:extLst>
            <a:ext uri="{FF2B5EF4-FFF2-40B4-BE49-F238E27FC236}">
              <a16:creationId xmlns:a16="http://schemas.microsoft.com/office/drawing/2014/main" id="{00000000-0008-0000-0000-000015000000}"/>
            </a:ext>
          </a:extLst>
        </xdr:cNvPr>
        <xdr:cNvGrpSpPr/>
      </xdr:nvGrpSpPr>
      <xdr:grpSpPr>
        <a:xfrm>
          <a:off x="104779" y="19648893"/>
          <a:ext cx="24473743" cy="4546532"/>
          <a:chOff x="358589" y="26288999"/>
          <a:chExt cx="23442705" cy="2263588"/>
        </a:xfrm>
      </xdr:grpSpPr>
      <xdr:sp macro="" textlink="">
        <xdr:nvSpPr>
          <xdr:cNvPr id="22" name="Rektangel 21">
            <a:extLst>
              <a:ext uri="{FF2B5EF4-FFF2-40B4-BE49-F238E27FC236}">
                <a16:creationId xmlns:a16="http://schemas.microsoft.com/office/drawing/2014/main" id="{00000000-0008-0000-0000-000016000000}"/>
              </a:ext>
            </a:extLst>
          </xdr:cNvPr>
          <xdr:cNvSpPr/>
        </xdr:nvSpPr>
        <xdr:spPr>
          <a:xfrm>
            <a:off x="381000" y="26288999"/>
            <a:ext cx="23420294" cy="2241177"/>
          </a:xfrm>
          <a:prstGeom prst="rect">
            <a:avLst/>
          </a:prstGeom>
          <a:solidFill>
            <a:schemeClr val="bg1"/>
          </a:solidFill>
          <a:ln w="9525">
            <a:solidFill>
              <a:schemeClr val="bg1">
                <a:lumMod val="8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23" name="Tekstfelt 8">
            <a:extLst>
              <a:ext uri="{FF2B5EF4-FFF2-40B4-BE49-F238E27FC236}">
                <a16:creationId xmlns:a16="http://schemas.microsoft.com/office/drawing/2014/main" id="{00000000-0008-0000-0000-000017000000}"/>
              </a:ext>
            </a:extLst>
          </xdr:cNvPr>
          <xdr:cNvSpPr txBox="1"/>
        </xdr:nvSpPr>
        <xdr:spPr>
          <a:xfrm>
            <a:off x="358589" y="28306058"/>
            <a:ext cx="3765176" cy="246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r>
              <a:rPr lang="da-DK" sz="1000" b="0" i="1"/>
              <a:t>Figure data "hidden" behind this box!</a:t>
            </a:r>
          </a:p>
        </xdr:txBody>
      </xdr:sp>
    </xdr:grpSp>
    <xdr:clientData/>
  </xdr:twoCellAnchor>
  <xdr:twoCellAnchor editAs="oneCell">
    <xdr:from>
      <xdr:col>6</xdr:col>
      <xdr:colOff>3803943</xdr:colOff>
      <xdr:row>271</xdr:row>
      <xdr:rowOff>146888</xdr:rowOff>
    </xdr:from>
    <xdr:to>
      <xdr:col>15</xdr:col>
      <xdr:colOff>1242000</xdr:colOff>
      <xdr:row>294</xdr:row>
      <xdr:rowOff>54423</xdr:rowOff>
    </xdr:to>
    <xdr:pic>
      <xdr:nvPicPr>
        <xdr:cNvPr id="2" name="Рисунок 1">
          <a:extLst>
            <a:ext uri="{FF2B5EF4-FFF2-40B4-BE49-F238E27FC236}">
              <a16:creationId xmlns:a16="http://schemas.microsoft.com/office/drawing/2014/main" id="{5E420F3A-5D55-4F12-10DA-9BC7C7B365D1}"/>
            </a:ext>
          </a:extLst>
        </xdr:cNvPr>
        <xdr:cNvPicPr>
          <a:picLocks noChangeAspect="1"/>
        </xdr:cNvPicPr>
      </xdr:nvPicPr>
      <xdr:blipFill>
        <a:blip xmlns:r="http://schemas.openxmlformats.org/officeDocument/2006/relationships" r:embed="rId2"/>
        <a:stretch>
          <a:fillRect/>
        </a:stretch>
      </xdr:blipFill>
      <xdr:spPr>
        <a:xfrm>
          <a:off x="10038488" y="19654088"/>
          <a:ext cx="9480102" cy="4160881"/>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0.39156</cdr:x>
      <cdr:y>0.76688</cdr:y>
    </cdr:from>
    <cdr:to>
      <cdr:x>0.45049</cdr:x>
      <cdr:y>0.85038</cdr:y>
    </cdr:to>
    <cdr:sp macro="" textlink="">
      <cdr:nvSpPr>
        <cdr:cNvPr id="2" name="Tekstfelt 8">
          <a:extLst xmlns:a="http://schemas.openxmlformats.org/drawingml/2006/main">
            <a:ext uri="{FF2B5EF4-FFF2-40B4-BE49-F238E27FC236}">
              <a16:creationId xmlns:a16="http://schemas.microsoft.com/office/drawing/2014/main" id="{00000000-0008-0000-0000-000009000000}"/>
            </a:ext>
          </a:extLst>
        </cdr:cNvPr>
        <cdr:cNvSpPr txBox="1"/>
      </cdr:nvSpPr>
      <cdr:spPr>
        <a:xfrm xmlns:a="http://schemas.openxmlformats.org/drawingml/2006/main">
          <a:off x="3737087" y="1751378"/>
          <a:ext cx="562431" cy="19069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da-DK" sz="1000" b="1"/>
            <a:t>FLK29</a:t>
          </a:r>
        </a:p>
      </cdr:txBody>
    </cdr:sp>
  </cdr:relSizeAnchor>
  <cdr:relSizeAnchor xmlns:cdr="http://schemas.openxmlformats.org/drawingml/2006/chartDrawing">
    <cdr:from>
      <cdr:x>0.42053</cdr:x>
      <cdr:y>0.18232</cdr:y>
    </cdr:from>
    <cdr:to>
      <cdr:x>0.42053</cdr:x>
      <cdr:y>0.72928</cdr:y>
    </cdr:to>
    <cdr:cxnSp macro="">
      <cdr:nvCxnSpPr>
        <cdr:cNvPr id="3" name="Lige forbindelse 2">
          <a:extLst xmlns:a="http://schemas.openxmlformats.org/drawingml/2006/main">
            <a:ext uri="{FF2B5EF4-FFF2-40B4-BE49-F238E27FC236}">
              <a16:creationId xmlns:a16="http://schemas.microsoft.com/office/drawing/2014/main" id="{00000000-0008-0000-0000-00000A000000}"/>
            </a:ext>
          </a:extLst>
        </cdr:cNvPr>
        <cdr:cNvCxnSpPr/>
      </cdr:nvCxnSpPr>
      <cdr:spPr>
        <a:xfrm xmlns:a="http://schemas.openxmlformats.org/drawingml/2006/main">
          <a:off x="4175168" y="369793"/>
          <a:ext cx="0" cy="1109380"/>
        </a:xfrm>
        <a:prstGeom xmlns:a="http://schemas.openxmlformats.org/drawingml/2006/main" prst="line">
          <a:avLst/>
        </a:prstGeom>
        <a:ln xmlns:a="http://schemas.openxmlformats.org/drawingml/2006/main" w="127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0.8511</cdr:x>
      <cdr:y>0.18785</cdr:y>
    </cdr:from>
    <cdr:to>
      <cdr:x>0.8511</cdr:x>
      <cdr:y>0.72928</cdr:y>
    </cdr:to>
    <cdr:cxnSp macro="">
      <cdr:nvCxnSpPr>
        <cdr:cNvPr id="4" name="Lige forbindelse 3">
          <a:extLst xmlns:a="http://schemas.openxmlformats.org/drawingml/2006/main">
            <a:ext uri="{FF2B5EF4-FFF2-40B4-BE49-F238E27FC236}">
              <a16:creationId xmlns:a16="http://schemas.microsoft.com/office/drawing/2014/main" id="{00000000-0008-0000-0000-000006000000}"/>
            </a:ext>
          </a:extLst>
        </cdr:cNvPr>
        <cdr:cNvCxnSpPr/>
      </cdr:nvCxnSpPr>
      <cdr:spPr>
        <a:xfrm xmlns:a="http://schemas.openxmlformats.org/drawingml/2006/main">
          <a:off x="8450078" y="381010"/>
          <a:ext cx="0" cy="1098163"/>
        </a:xfrm>
        <a:prstGeom xmlns:a="http://schemas.openxmlformats.org/drawingml/2006/main" prst="line">
          <a:avLst/>
        </a:prstGeom>
        <a:ln xmlns:a="http://schemas.openxmlformats.org/drawingml/2006/main" w="127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0.81522</cdr:x>
      <cdr:y>0.7627</cdr:y>
    </cdr:from>
    <cdr:to>
      <cdr:x>0.88871</cdr:x>
      <cdr:y>0.85414</cdr:y>
    </cdr:to>
    <cdr:sp macro="" textlink="">
      <cdr:nvSpPr>
        <cdr:cNvPr id="5" name="Tekstfelt 7">
          <a:extLst xmlns:a="http://schemas.openxmlformats.org/drawingml/2006/main">
            <a:ext uri="{FF2B5EF4-FFF2-40B4-BE49-F238E27FC236}">
              <a16:creationId xmlns:a16="http://schemas.microsoft.com/office/drawing/2014/main" id="{00000000-0008-0000-0000-000008000000}"/>
            </a:ext>
          </a:extLst>
        </cdr:cNvPr>
        <cdr:cNvSpPr txBox="1"/>
      </cdr:nvSpPr>
      <cdr:spPr>
        <a:xfrm xmlns:a="http://schemas.openxmlformats.org/drawingml/2006/main">
          <a:off x="7780520" y="1741830"/>
          <a:ext cx="701392" cy="20882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da-DK" sz="1000" b="1"/>
            <a:t>BR23</a:t>
          </a:r>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0</xdr:colOff>
      <xdr:row>4</xdr:row>
      <xdr:rowOff>0</xdr:rowOff>
    </xdr:from>
    <xdr:to>
      <xdr:col>42</xdr:col>
      <xdr:colOff>145785</xdr:colOff>
      <xdr:row>24</xdr:row>
      <xdr:rowOff>238685</xdr:rowOff>
    </xdr:to>
    <xdr:graphicFrame macro="">
      <xdr:nvGraphicFramePr>
        <xdr:cNvPr id="3" name="Chart 1">
          <a:extLst>
            <a:ext uri="{FF2B5EF4-FFF2-40B4-BE49-F238E27FC236}">
              <a16:creationId xmlns:a16="http://schemas.microsoft.com/office/drawing/2014/main" id="{ACAFF7A8-BB9F-4F0D-80A3-C6C9609D1C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31</xdr:row>
      <xdr:rowOff>0</xdr:rowOff>
    </xdr:from>
    <xdr:to>
      <xdr:col>42</xdr:col>
      <xdr:colOff>145785</xdr:colOff>
      <xdr:row>51</xdr:row>
      <xdr:rowOff>238685</xdr:rowOff>
    </xdr:to>
    <xdr:graphicFrame macro="">
      <xdr:nvGraphicFramePr>
        <xdr:cNvPr id="4" name="Chart 1">
          <a:extLst>
            <a:ext uri="{FF2B5EF4-FFF2-40B4-BE49-F238E27FC236}">
              <a16:creationId xmlns:a16="http://schemas.microsoft.com/office/drawing/2014/main" id="{CD8E567C-165C-4260-ACB7-285FFCD7F1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58</xdr:row>
      <xdr:rowOff>0</xdr:rowOff>
    </xdr:from>
    <xdr:to>
      <xdr:col>42</xdr:col>
      <xdr:colOff>145785</xdr:colOff>
      <xdr:row>78</xdr:row>
      <xdr:rowOff>238686</xdr:rowOff>
    </xdr:to>
    <xdr:graphicFrame macro="">
      <xdr:nvGraphicFramePr>
        <xdr:cNvPr id="5" name="Chart 1">
          <a:extLst>
            <a:ext uri="{FF2B5EF4-FFF2-40B4-BE49-F238E27FC236}">
              <a16:creationId xmlns:a16="http://schemas.microsoft.com/office/drawing/2014/main" id="{2F86E798-BA71-479E-91C7-653438E618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7A3D5-D913-4EB9-A488-EF138610FFE1}">
  <sheetPr codeName="Ark4"/>
  <dimension ref="A1:BG310"/>
  <sheetViews>
    <sheetView showGridLines="0" tabSelected="1" zoomScale="55" zoomScaleNormal="55" workbookViewId="0">
      <pane ySplit="12" topLeftCell="A13" activePane="bottomLeft" state="frozen"/>
      <selection pane="bottomLeft" activeCell="G16" sqref="G16"/>
    </sheetView>
  </sheetViews>
  <sheetFormatPr defaultRowHeight="14.45" outlineLevelCol="1"/>
  <cols>
    <col min="1" max="1" width="5.7109375" customWidth="1"/>
    <col min="2" max="2" width="15.7109375" customWidth="1"/>
    <col min="3" max="3" width="0.28515625" hidden="1" customWidth="1"/>
    <col min="4" max="4" width="11.7109375" bestFit="1" customWidth="1"/>
    <col min="5" max="5" width="47.28515625" customWidth="1"/>
    <col min="6" max="6" width="10.28515625" customWidth="1"/>
    <col min="7" max="7" width="60.7109375" customWidth="1"/>
    <col min="8" max="8" width="15.42578125" bestFit="1" customWidth="1"/>
    <col min="9" max="9" width="15.7109375" customWidth="1"/>
    <col min="10" max="10" width="30.28515625" bestFit="1" customWidth="1" outlineLevel="1"/>
    <col min="11" max="11" width="11.85546875" customWidth="1" outlineLevel="1"/>
    <col min="12" max="12" width="13.5703125" customWidth="1" outlineLevel="1"/>
    <col min="13" max="13" width="8.5703125" customWidth="1"/>
    <col min="14" max="14" width="16.7109375" customWidth="1"/>
    <col min="15" max="15" width="2.7109375" customWidth="1"/>
    <col min="16" max="16" width="23.7109375" bestFit="1" customWidth="1"/>
    <col min="17" max="17" width="8.42578125" bestFit="1" customWidth="1"/>
    <col min="18" max="18" width="11.28515625" style="14" bestFit="1" customWidth="1"/>
    <col min="19" max="19" width="10.7109375" bestFit="1" customWidth="1" outlineLevel="1"/>
    <col min="20" max="20" width="11.28515625" customWidth="1" outlineLevel="1"/>
    <col min="21" max="21" width="7.42578125" customWidth="1"/>
    <col min="22" max="23" width="8.28515625" bestFit="1" customWidth="1"/>
    <col min="24" max="24" width="8.42578125" bestFit="1" customWidth="1"/>
    <col min="25" max="25" width="8.85546875" bestFit="1" customWidth="1"/>
    <col min="26" max="26" width="8.5703125" bestFit="1" customWidth="1"/>
    <col min="27" max="27" width="6.28515625" customWidth="1"/>
    <col min="28" max="28" width="9.5703125" bestFit="1" customWidth="1"/>
    <col min="29" max="29" width="7.85546875" customWidth="1"/>
    <col min="30" max="30" width="7.28515625" style="3" bestFit="1" customWidth="1"/>
    <col min="31" max="31" width="8.42578125" style="3" bestFit="1" customWidth="1"/>
    <col min="32" max="32" width="11.28515625" style="3" bestFit="1" customWidth="1"/>
    <col min="33" max="33" width="11.28515625" style="3" customWidth="1" outlineLevel="1"/>
    <col min="34" max="34" width="10.7109375" style="3" customWidth="1" outlineLevel="1"/>
    <col min="35" max="37" width="8.140625" style="3" customWidth="1"/>
    <col min="38" max="38" width="6.42578125" style="3" customWidth="1"/>
    <col min="39" max="39" width="8.85546875" style="3" bestFit="1" customWidth="1"/>
    <col min="40" max="40" width="8.5703125" style="3" bestFit="1" customWidth="1"/>
    <col min="41" max="41" width="6.42578125" style="3" customWidth="1"/>
    <col min="42" max="42" width="9.5703125" style="3" customWidth="1"/>
    <col min="43" max="43" width="4" style="3" customWidth="1"/>
    <col min="44" max="44" width="7.28515625" style="3" bestFit="1" customWidth="1"/>
    <col min="45" max="45" width="8.42578125" style="3" bestFit="1" customWidth="1"/>
    <col min="46" max="46" width="11.28515625" style="3" bestFit="1" customWidth="1"/>
    <col min="47" max="47" width="10.7109375" style="3" customWidth="1" outlineLevel="1"/>
    <col min="48" max="48" width="11.140625" style="3" customWidth="1" outlineLevel="1"/>
    <col min="49" max="49" width="3.7109375" style="3" customWidth="1"/>
    <col min="50" max="56" width="16.5703125" style="3" hidden="1" customWidth="1"/>
    <col min="57" max="57" width="1.140625" style="3" hidden="1" customWidth="1"/>
    <col min="58" max="58" width="21.28515625" bestFit="1" customWidth="1"/>
    <col min="59" max="59" width="3.7109375" style="3" customWidth="1"/>
  </cols>
  <sheetData>
    <row r="1" spans="1:59" ht="25.5" customHeight="1">
      <c r="B1" s="152" t="s">
        <v>0</v>
      </c>
      <c r="C1" s="72"/>
      <c r="D1" s="72"/>
      <c r="F1" s="37"/>
      <c r="M1" s="18"/>
      <c r="P1" s="2"/>
      <c r="Q1" s="72"/>
      <c r="AD1" s="2"/>
      <c r="AE1" s="29"/>
      <c r="AF1" s="29"/>
      <c r="AG1" s="29"/>
      <c r="AH1" s="29"/>
      <c r="AI1" s="29"/>
      <c r="AJ1" s="29"/>
      <c r="AK1" s="29"/>
      <c r="AL1" s="29"/>
      <c r="AM1" s="29"/>
      <c r="AN1" s="29"/>
      <c r="AO1" s="29"/>
      <c r="AP1" s="29"/>
      <c r="AQ1" s="29"/>
      <c r="AR1" s="2"/>
      <c r="AS1" s="29"/>
      <c r="AT1" s="29"/>
      <c r="AU1" s="29"/>
      <c r="AV1" s="29"/>
      <c r="AW1" s="29"/>
      <c r="AX1" s="29"/>
      <c r="AY1" s="29"/>
      <c r="AZ1" s="29"/>
      <c r="BA1" s="29"/>
      <c r="BB1" s="29"/>
      <c r="BC1" s="29"/>
      <c r="BD1" s="29"/>
      <c r="BE1" s="29"/>
      <c r="BG1" s="29"/>
    </row>
    <row r="2" spans="1:59" ht="20.100000000000001" customHeight="1">
      <c r="B2" s="37" t="s">
        <v>1</v>
      </c>
      <c r="C2" s="62"/>
      <c r="D2" s="5"/>
      <c r="J2" s="37" t="s">
        <v>2</v>
      </c>
      <c r="N2" s="33" t="s">
        <v>3</v>
      </c>
      <c r="P2" s="126" t="s">
        <v>4</v>
      </c>
      <c r="Q2" s="34" t="str">
        <f>X2</f>
        <v>Min. CO2</v>
      </c>
      <c r="R2" s="88"/>
      <c r="S2" s="29"/>
      <c r="T2" s="29"/>
      <c r="U2" s="29"/>
      <c r="V2" s="34" t="s">
        <v>5</v>
      </c>
      <c r="W2" s="29"/>
      <c r="X2" s="34" t="s">
        <v>6</v>
      </c>
      <c r="Y2" s="29"/>
      <c r="Z2" s="34" t="s">
        <v>7</v>
      </c>
      <c r="AB2" s="34" t="s">
        <v>8</v>
      </c>
      <c r="AC2" s="29"/>
      <c r="AD2" s="126"/>
      <c r="AE2" s="34" t="str">
        <f>AL2</f>
        <v>Min. CO2</v>
      </c>
      <c r="AF2" s="40"/>
      <c r="AG2" s="31"/>
      <c r="AH2" s="31"/>
      <c r="AI2" s="31"/>
      <c r="AJ2" s="34" t="s">
        <v>5</v>
      </c>
      <c r="AK2" s="29"/>
      <c r="AL2" s="34" t="s">
        <v>6</v>
      </c>
      <c r="AM2" s="29"/>
      <c r="AN2" s="34" t="s">
        <v>7</v>
      </c>
      <c r="AO2"/>
      <c r="AP2" s="34" t="s">
        <v>8</v>
      </c>
      <c r="AQ2" s="31"/>
      <c r="AR2" s="126"/>
      <c r="AS2" s="34" t="str">
        <f>AZ2</f>
        <v>Min. CO2</v>
      </c>
      <c r="AT2" s="40"/>
      <c r="AU2" s="31"/>
      <c r="AV2" s="31"/>
      <c r="AW2" s="31"/>
      <c r="AX2" s="34" t="s">
        <v>9</v>
      </c>
      <c r="AY2" s="29"/>
      <c r="AZ2" s="34" t="s">
        <v>6</v>
      </c>
      <c r="BA2" s="29"/>
      <c r="BB2" s="34" t="s">
        <v>10</v>
      </c>
      <c r="BC2"/>
      <c r="BD2" s="34" t="s">
        <v>8</v>
      </c>
      <c r="BE2" s="31"/>
      <c r="BF2" s="34" t="s">
        <v>11</v>
      </c>
      <c r="BG2" s="31"/>
    </row>
    <row r="3" spans="1:59" ht="20.100000000000001" customHeight="1">
      <c r="B3" s="200" t="s">
        <v>12</v>
      </c>
      <c r="C3" s="200"/>
      <c r="D3" s="200"/>
      <c r="F3" s="62"/>
      <c r="J3" s="201" t="s">
        <v>13</v>
      </c>
      <c r="M3" s="9"/>
      <c r="N3" s="5" t="s">
        <v>14</v>
      </c>
      <c r="P3" s="127">
        <v>147</v>
      </c>
      <c r="Q3" s="77">
        <f>X3</f>
        <v>147</v>
      </c>
      <c r="R3" s="88"/>
      <c r="V3" s="105">
        <f>$P3</f>
        <v>147</v>
      </c>
      <c r="X3" s="105">
        <f>$P3</f>
        <v>147</v>
      </c>
      <c r="Z3" s="105">
        <f>$P3</f>
        <v>147</v>
      </c>
      <c r="AB3" s="105">
        <f>$P3</f>
        <v>147</v>
      </c>
      <c r="AD3" s="127">
        <v>147</v>
      </c>
      <c r="AE3" s="77">
        <f>AL3</f>
        <v>147</v>
      </c>
      <c r="AF3" s="40"/>
      <c r="AJ3" s="105">
        <f>$AD3</f>
        <v>147</v>
      </c>
      <c r="AK3"/>
      <c r="AL3" s="105">
        <f>$AD3</f>
        <v>147</v>
      </c>
      <c r="AM3"/>
      <c r="AN3" s="105">
        <f>$AD3</f>
        <v>147</v>
      </c>
      <c r="AO3"/>
      <c r="AP3" s="105">
        <f>$AD3</f>
        <v>147</v>
      </c>
      <c r="AR3" s="127">
        <v>147</v>
      </c>
      <c r="AS3" s="77">
        <f>AZ3</f>
        <v>147</v>
      </c>
      <c r="AT3" s="40"/>
      <c r="AX3" s="105">
        <f>$AR3</f>
        <v>147</v>
      </c>
      <c r="AZ3" s="105">
        <f>$AR3</f>
        <v>147</v>
      </c>
      <c r="BB3" s="105">
        <f>$AR3</f>
        <v>147</v>
      </c>
      <c r="BD3" s="105">
        <f>$AR3</f>
        <v>147</v>
      </c>
      <c r="BF3" s="77">
        <v>184</v>
      </c>
    </row>
    <row r="4" spans="1:59" ht="20.100000000000001" customHeight="1">
      <c r="F4" s="62"/>
      <c r="J4" s="201"/>
      <c r="M4" s="9"/>
      <c r="N4" s="5" t="s">
        <v>15</v>
      </c>
      <c r="P4" s="42">
        <f>V4</f>
        <v>560.37501373556427</v>
      </c>
      <c r="Q4" s="42">
        <f t="shared" ref="Q4:Q6" si="0">X4</f>
        <v>560.37501373556427</v>
      </c>
      <c r="R4" s="88"/>
      <c r="S4" s="43"/>
      <c r="T4" s="43"/>
      <c r="U4" s="43"/>
      <c r="V4" s="42">
        <f>SUM(V13:V267)</f>
        <v>560.37501373556427</v>
      </c>
      <c r="W4" s="43"/>
      <c r="X4" s="42">
        <f>SUM(X13:X267)</f>
        <v>560.37501373556427</v>
      </c>
      <c r="Y4" s="43"/>
      <c r="Z4" s="42">
        <f>SUM(Z13:Z267)</f>
        <v>132.77600214235025</v>
      </c>
      <c r="AA4" s="43"/>
      <c r="AB4" s="42">
        <f>SUM(AB13:AB267)</f>
        <v>560.37501373556427</v>
      </c>
      <c r="AC4" s="43"/>
      <c r="AD4" s="42">
        <f>AJ4</f>
        <v>0</v>
      </c>
      <c r="AE4" s="42">
        <f t="shared" ref="AE4:AE6" si="1">AL4</f>
        <v>0</v>
      </c>
      <c r="AF4" s="40"/>
      <c r="AG4" s="42"/>
      <c r="AH4" s="42"/>
      <c r="AI4" s="42"/>
      <c r="AJ4" s="42">
        <f>SUM(AJ13:AJ267)</f>
        <v>0</v>
      </c>
      <c r="AK4" s="43"/>
      <c r="AL4" s="42">
        <f>SUM(AL13:AL267)</f>
        <v>0</v>
      </c>
      <c r="AM4" s="43"/>
      <c r="AN4" s="42">
        <f>SUM(AN13:AN267)</f>
        <v>0</v>
      </c>
      <c r="AO4" s="43"/>
      <c r="AP4" s="42">
        <f>SUM(AP13:AP267)</f>
        <v>0</v>
      </c>
      <c r="AQ4" s="42"/>
      <c r="AR4" s="42">
        <f>AX4</f>
        <v>0</v>
      </c>
      <c r="AS4" s="42">
        <f t="shared" ref="AS4:AS6" si="2">AZ4</f>
        <v>0</v>
      </c>
      <c r="AT4" s="40"/>
      <c r="AU4" s="42"/>
      <c r="AV4" s="42"/>
      <c r="AW4" s="42"/>
      <c r="AX4" s="42">
        <f>SUM(AX13:AX267)</f>
        <v>0</v>
      </c>
      <c r="AY4" s="42"/>
      <c r="AZ4" s="42">
        <f>SUM(AZ13:AZ267)</f>
        <v>0</v>
      </c>
      <c r="BA4" s="42"/>
      <c r="BB4" s="42">
        <f>SUM(BB13:BB267)</f>
        <v>0</v>
      </c>
      <c r="BC4" s="42"/>
      <c r="BD4" s="42">
        <f>SUM(BD13:BD267)</f>
        <v>0</v>
      </c>
      <c r="BE4" s="42"/>
      <c r="BF4" s="42">
        <f>BF5*BF3</f>
        <v>2037.0086481768701</v>
      </c>
      <c r="BG4" s="42"/>
    </row>
    <row r="5" spans="1:59" ht="20.100000000000001" customHeight="1">
      <c r="B5" s="37" t="s">
        <v>16</v>
      </c>
      <c r="J5" s="201"/>
      <c r="N5" s="183" t="s">
        <v>17</v>
      </c>
      <c r="O5" s="9"/>
      <c r="P5" s="184">
        <f>IFERROR(V5,"")</f>
        <v>3.8120749233711857</v>
      </c>
      <c r="Q5" s="30">
        <f>IFERROR(X5,"")</f>
        <v>3.8120749233711857</v>
      </c>
      <c r="R5" s="88"/>
      <c r="S5" s="9"/>
      <c r="T5" s="9"/>
      <c r="U5" s="9"/>
      <c r="V5" s="30">
        <f>IF(V3="","",V4/V3)</f>
        <v>3.8120749233711857</v>
      </c>
      <c r="W5" s="9"/>
      <c r="X5" s="30">
        <f>IF(X3="","",X4/X3)</f>
        <v>3.8120749233711857</v>
      </c>
      <c r="Y5" s="9"/>
      <c r="Z5" s="30">
        <f>IF(Z3="","",Z4/Z3)</f>
        <v>0.90323810981190644</v>
      </c>
      <c r="AA5" s="9"/>
      <c r="AB5" s="30">
        <f>IF(AB3="","",AB4/AB3)</f>
        <v>3.8120749233711857</v>
      </c>
      <c r="AC5" s="9"/>
      <c r="AD5" s="184">
        <f>IFERROR(AJ5,"")</f>
        <v>0</v>
      </c>
      <c r="AE5" s="30">
        <f>IFERROR(AL5,"")</f>
        <v>0</v>
      </c>
      <c r="AF5" s="40"/>
      <c r="AG5" s="8"/>
      <c r="AH5" s="8"/>
      <c r="AI5" s="8"/>
      <c r="AJ5" s="30">
        <f>IF(AJ3="","",AJ4/AJ3)</f>
        <v>0</v>
      </c>
      <c r="AK5" s="9"/>
      <c r="AL5" s="30">
        <f>IF(AL3="","",AL4/AL3)</f>
        <v>0</v>
      </c>
      <c r="AM5" s="9"/>
      <c r="AN5" s="30">
        <f>IF(AN3="","",AN4/AN3)</f>
        <v>0</v>
      </c>
      <c r="AO5" s="9"/>
      <c r="AP5" s="30">
        <f>IF(AP3="","",AP4/AP3)</f>
        <v>0</v>
      </c>
      <c r="AQ5" s="8"/>
      <c r="AR5" s="184">
        <f>IFERROR(AX5,"")</f>
        <v>0</v>
      </c>
      <c r="AS5" s="30">
        <f>IFERROR(AZ5,"")</f>
        <v>0</v>
      </c>
      <c r="AT5" s="40"/>
      <c r="AU5" s="8"/>
      <c r="AV5" s="8"/>
      <c r="AW5" s="8"/>
      <c r="AX5" s="30">
        <f>IF(AX3="","",AX4/AX3)</f>
        <v>0</v>
      </c>
      <c r="AY5" s="8"/>
      <c r="AZ5" s="30">
        <f>IF(AZ3="","",AZ4/AZ3)</f>
        <v>0</v>
      </c>
      <c r="BA5" s="8"/>
      <c r="BB5" s="30">
        <f>IF(BB3="","",BB4/BB3)</f>
        <v>0</v>
      </c>
      <c r="BC5" s="8"/>
      <c r="BD5" s="30">
        <f>IF(BD3="","",BD4/BD3)</f>
        <v>0</v>
      </c>
      <c r="BE5" s="8"/>
      <c r="BF5" s="184">
        <f>BF293</f>
        <v>11.070699174874294</v>
      </c>
      <c r="BG5" s="8"/>
    </row>
    <row r="6" spans="1:59" ht="20.100000000000001" customHeight="1">
      <c r="B6" s="75"/>
      <c r="D6" s="9"/>
      <c r="J6" s="201"/>
      <c r="M6" s="9"/>
      <c r="N6" s="27" t="s">
        <v>18</v>
      </c>
      <c r="P6" s="44">
        <f>V6</f>
        <v>28.018750686778215</v>
      </c>
      <c r="Q6" s="44">
        <f t="shared" si="0"/>
        <v>28.018750686778215</v>
      </c>
      <c r="R6" s="88"/>
      <c r="S6" s="43"/>
      <c r="T6" s="43"/>
      <c r="U6" s="43"/>
      <c r="V6" s="44">
        <f>V4*50/1000</f>
        <v>28.018750686778215</v>
      </c>
      <c r="W6" s="43"/>
      <c r="X6" s="44">
        <f>X4*50/1000</f>
        <v>28.018750686778215</v>
      </c>
      <c r="Z6" s="44">
        <f>Z4*50/1000</f>
        <v>6.638800107117512</v>
      </c>
      <c r="AA6" s="43"/>
      <c r="AB6" s="44">
        <f>AB4*50/1000</f>
        <v>28.018750686778215</v>
      </c>
      <c r="AC6" s="43"/>
      <c r="AD6" s="44">
        <f>AJ6</f>
        <v>0</v>
      </c>
      <c r="AE6" s="44">
        <f t="shared" si="1"/>
        <v>0</v>
      </c>
      <c r="AF6" s="40"/>
      <c r="AG6" s="42"/>
      <c r="AH6" s="42"/>
      <c r="AI6" s="42"/>
      <c r="AJ6" s="44">
        <f>AJ4*50/1000</f>
        <v>0</v>
      </c>
      <c r="AK6" s="43"/>
      <c r="AL6" s="44">
        <f>AL4*50/1000</f>
        <v>0</v>
      </c>
      <c r="AM6"/>
      <c r="AN6" s="44">
        <f>AN4*50/1000</f>
        <v>0</v>
      </c>
      <c r="AO6" s="43"/>
      <c r="AP6" s="44">
        <f>AP4*50/1000</f>
        <v>0</v>
      </c>
      <c r="AQ6" s="42"/>
      <c r="AR6" s="44">
        <f>AX6</f>
        <v>0</v>
      </c>
      <c r="AS6" s="44">
        <f t="shared" si="2"/>
        <v>0</v>
      </c>
      <c r="AT6" s="40"/>
      <c r="AU6" s="42"/>
      <c r="AV6" s="42"/>
      <c r="AW6" s="42"/>
      <c r="AX6" s="44">
        <f>AX4*50/1000</f>
        <v>0</v>
      </c>
      <c r="AY6" s="42"/>
      <c r="AZ6" s="44">
        <f>AZ4*50/1000</f>
        <v>0</v>
      </c>
      <c r="BA6" s="42"/>
      <c r="BB6" s="44">
        <f>BB4*50/1000</f>
        <v>0</v>
      </c>
      <c r="BC6" s="42"/>
      <c r="BD6" s="44">
        <f>BD4*50/1000</f>
        <v>0</v>
      </c>
      <c r="BE6" s="42"/>
      <c r="BF6" s="44">
        <f>BF4*50/1000</f>
        <v>101.8504324088435</v>
      </c>
      <c r="BG6" s="42"/>
    </row>
    <row r="7" spans="1:59" ht="20.100000000000001" customHeight="1">
      <c r="D7" s="9"/>
      <c r="J7" s="201"/>
      <c r="M7" s="9"/>
      <c r="N7" s="71" t="s">
        <v>19</v>
      </c>
      <c r="P7" s="158">
        <f>IFERROR(V7,"")</f>
        <v>0</v>
      </c>
      <c r="Q7" s="158">
        <f>IFERROR(X7,"")</f>
        <v>0</v>
      </c>
      <c r="R7" s="88"/>
      <c r="S7" s="43"/>
      <c r="T7" s="43"/>
      <c r="U7" s="43"/>
      <c r="V7" s="158">
        <f>IF(V3="","",SUM(W13:W266)/V3)</f>
        <v>0</v>
      </c>
      <c r="W7" s="43"/>
      <c r="X7" s="158">
        <f>IF(X3="","",SUM(Y13:Y266)/X3)</f>
        <v>0</v>
      </c>
      <c r="Z7" s="158">
        <f>IF(Z3="","",SUM(AA13:AA266)/Z3)</f>
        <v>0</v>
      </c>
      <c r="AA7" s="43"/>
      <c r="AB7" s="22" t="s">
        <v>20</v>
      </c>
      <c r="AC7" s="43"/>
      <c r="AD7" s="158">
        <f>IFERROR(AJ7,"")</f>
        <v>0</v>
      </c>
      <c r="AE7" s="158">
        <f>IFERROR(AL7,"")</f>
        <v>0</v>
      </c>
      <c r="AF7" s="40"/>
      <c r="AG7" s="42"/>
      <c r="AH7" s="42"/>
      <c r="AI7" s="42"/>
      <c r="AJ7" s="158">
        <f>IF(AJ3="","",SUM(AK13:AK266)/AJ3)</f>
        <v>0</v>
      </c>
      <c r="AK7" s="43"/>
      <c r="AL7" s="158">
        <f>IF(AL3="","",SUM(AM13:AM266)/AL3)</f>
        <v>0</v>
      </c>
      <c r="AM7"/>
      <c r="AN7" s="158">
        <f>IF(AN3="","",SUM(AO13:AO266)/AN3)</f>
        <v>0</v>
      </c>
      <c r="AO7" s="43"/>
      <c r="AP7" s="22" t="s">
        <v>20</v>
      </c>
      <c r="AQ7" s="42"/>
      <c r="AR7" s="158">
        <f>IFERROR(AX7,"")</f>
        <v>0</v>
      </c>
      <c r="AS7" s="158">
        <f>IFERROR(AZ7,"")</f>
        <v>0</v>
      </c>
      <c r="AT7" s="40"/>
      <c r="AU7" s="42"/>
      <c r="AV7" s="42"/>
      <c r="AW7" s="42"/>
      <c r="AX7" s="158">
        <f>IF(AX3="","",SUM(AY13:AY266)/AX3)</f>
        <v>0</v>
      </c>
      <c r="AY7" s="43"/>
      <c r="AZ7" s="158">
        <f>IF(AZ3="","",SUM(BA13:BA266)/AZ3)</f>
        <v>0</v>
      </c>
      <c r="BA7"/>
      <c r="BB7" s="158">
        <f>IF(BB3="","",SUM(BC13:BC266)/BB3)</f>
        <v>0</v>
      </c>
      <c r="BC7" s="43"/>
      <c r="BD7" s="22" t="s">
        <v>20</v>
      </c>
      <c r="BE7" s="42"/>
      <c r="BF7" s="22" t="s">
        <v>20</v>
      </c>
      <c r="BG7" s="42"/>
    </row>
    <row r="8" spans="1:59" ht="20.100000000000001" customHeight="1">
      <c r="B8" s="37" t="s">
        <v>21</v>
      </c>
      <c r="J8" s="201"/>
      <c r="M8" s="39"/>
      <c r="N8" s="27" t="s">
        <v>22</v>
      </c>
      <c r="O8" s="39"/>
      <c r="P8" s="78">
        <f>P7*$B$9</f>
        <v>0</v>
      </c>
      <c r="Q8" s="78">
        <f>Q7*$B$9</f>
        <v>0</v>
      </c>
      <c r="R8" s="88"/>
      <c r="S8" s="39"/>
      <c r="T8" s="39"/>
      <c r="U8" s="39"/>
      <c r="V8" s="78">
        <f>V7*$B$9</f>
        <v>0</v>
      </c>
      <c r="W8" s="39"/>
      <c r="X8" s="78">
        <f>X7*$B$9</f>
        <v>0</v>
      </c>
      <c r="Y8" s="39"/>
      <c r="Z8" s="78">
        <f>Z7*$B$9</f>
        <v>0</v>
      </c>
      <c r="AA8" s="39"/>
      <c r="AB8" s="25" t="s">
        <v>20</v>
      </c>
      <c r="AC8" s="39"/>
      <c r="AD8" s="78">
        <f>AD7*$B$9</f>
        <v>0</v>
      </c>
      <c r="AE8" s="78">
        <f>AE7*$B$9</f>
        <v>0</v>
      </c>
      <c r="AF8" s="40"/>
      <c r="AG8" s="40"/>
      <c r="AH8" s="40"/>
      <c r="AI8" s="40"/>
      <c r="AJ8" s="78">
        <f>AJ7*$B$9</f>
        <v>0</v>
      </c>
      <c r="AK8" s="39"/>
      <c r="AL8" s="78">
        <f>AL7*$B$9</f>
        <v>0</v>
      </c>
      <c r="AM8" s="39"/>
      <c r="AN8" s="78">
        <f>AN7*$B$9</f>
        <v>0</v>
      </c>
      <c r="AO8" s="39"/>
      <c r="AP8" s="25" t="s">
        <v>20</v>
      </c>
      <c r="AQ8" s="40"/>
      <c r="AR8" s="78">
        <f>AR7*$B$9</f>
        <v>0</v>
      </c>
      <c r="AS8" s="78">
        <f>AS7*$B$9</f>
        <v>0</v>
      </c>
      <c r="AT8" s="40"/>
      <c r="AW8" s="40"/>
      <c r="AX8" s="78">
        <f>AX7*$B$9</f>
        <v>0</v>
      </c>
      <c r="AY8" s="39"/>
      <c r="AZ8" s="78">
        <f>AZ7*$B$9</f>
        <v>0</v>
      </c>
      <c r="BA8" s="39"/>
      <c r="BB8" s="78">
        <f>BB7*$B$9</f>
        <v>0</v>
      </c>
      <c r="BC8" s="39"/>
      <c r="BD8" s="25"/>
      <c r="BE8" s="42"/>
      <c r="BF8" s="25" t="s">
        <v>20</v>
      </c>
      <c r="BG8" s="42"/>
    </row>
    <row r="9" spans="1:59" ht="20.100000000000001" customHeight="1">
      <c r="B9" s="189"/>
      <c r="M9" s="39"/>
      <c r="N9" s="38"/>
      <c r="O9" s="39"/>
      <c r="P9" s="40"/>
      <c r="R9" s="88"/>
      <c r="S9" s="39"/>
      <c r="T9" s="39"/>
      <c r="U9" s="39"/>
      <c r="V9" s="39"/>
      <c r="W9" s="39"/>
      <c r="X9" s="39"/>
      <c r="Y9" s="39"/>
      <c r="AA9" s="39"/>
      <c r="AB9" s="39"/>
      <c r="AC9" s="39"/>
      <c r="AD9" s="40"/>
      <c r="AE9" s="40"/>
      <c r="AF9" s="40"/>
      <c r="AG9" s="40"/>
      <c r="AH9" s="40"/>
      <c r="AI9" s="40"/>
      <c r="AJ9" s="40"/>
      <c r="AK9" s="40"/>
      <c r="AL9" s="40"/>
      <c r="AM9" s="40"/>
      <c r="AN9" s="40"/>
      <c r="AO9" s="40"/>
      <c r="AP9" s="40"/>
      <c r="AQ9" s="40"/>
      <c r="AR9" s="40"/>
      <c r="AS9" s="40"/>
      <c r="AT9" s="40"/>
      <c r="AW9" s="40"/>
      <c r="AX9" s="40"/>
      <c r="AY9" s="40"/>
      <c r="AZ9" s="40"/>
      <c r="BA9" s="40"/>
      <c r="BB9" s="40"/>
      <c r="BC9" s="40"/>
      <c r="BD9" s="40"/>
      <c r="BE9" s="42"/>
      <c r="BG9" s="42"/>
    </row>
    <row r="10" spans="1:59" ht="16.5" customHeight="1">
      <c r="B10" s="84"/>
      <c r="C10" s="84"/>
      <c r="D10" s="85"/>
      <c r="E10" s="86"/>
      <c r="F10" s="84"/>
      <c r="G10" s="87"/>
      <c r="H10" s="86"/>
      <c r="I10" s="86"/>
      <c r="J10" s="86"/>
      <c r="K10" s="86"/>
      <c r="L10" s="86"/>
      <c r="M10" s="4"/>
      <c r="P10" s="1"/>
      <c r="Q10" s="84"/>
      <c r="R10" s="17"/>
      <c r="S10" s="1"/>
      <c r="T10" s="1"/>
      <c r="U10" s="40"/>
      <c r="V10" s="1"/>
      <c r="W10" s="1"/>
      <c r="X10" s="1"/>
      <c r="Y10" s="1"/>
      <c r="Z10" s="1"/>
      <c r="AA10" s="1"/>
      <c r="AB10" s="1"/>
      <c r="AD10" s="64"/>
      <c r="AE10" s="64"/>
      <c r="AF10" s="64"/>
      <c r="AG10" s="64"/>
      <c r="AH10" s="64"/>
      <c r="AI10" s="40"/>
      <c r="AJ10" s="40"/>
      <c r="AK10" s="40"/>
      <c r="AL10" s="40"/>
      <c r="AM10" s="40"/>
      <c r="AN10" s="40"/>
      <c r="AO10" s="40"/>
      <c r="AP10" s="40"/>
      <c r="AQ10" s="40"/>
      <c r="AR10" s="64"/>
      <c r="AS10" s="64"/>
      <c r="AT10" s="64"/>
      <c r="AU10" s="64"/>
      <c r="AV10" s="64"/>
      <c r="AW10" s="40"/>
      <c r="AX10" s="64"/>
      <c r="AY10" s="64"/>
      <c r="AZ10" s="64"/>
      <c r="BA10" s="64"/>
      <c r="BB10" s="64"/>
      <c r="BC10" s="64"/>
      <c r="BD10" s="64"/>
      <c r="BE10" s="42"/>
      <c r="BG10" s="42"/>
    </row>
    <row r="11" spans="1:59" ht="15.6">
      <c r="B11" s="82" t="s">
        <v>23</v>
      </c>
      <c r="C11" s="52"/>
      <c r="D11" s="28" t="s">
        <v>24</v>
      </c>
      <c r="E11" s="82" t="s">
        <v>25</v>
      </c>
      <c r="F11" s="82" t="s">
        <v>26</v>
      </c>
      <c r="G11" s="83" t="s">
        <v>27</v>
      </c>
      <c r="H11" s="195" t="s">
        <v>28</v>
      </c>
      <c r="I11" s="28" t="s">
        <v>29</v>
      </c>
      <c r="J11" s="83" t="s">
        <v>30</v>
      </c>
      <c r="K11" s="83" t="s">
        <v>31</v>
      </c>
      <c r="L11" s="83" t="s">
        <v>32</v>
      </c>
      <c r="M11" s="4"/>
      <c r="P11" s="28" t="s">
        <v>33</v>
      </c>
      <c r="Q11" s="199" t="s">
        <v>34</v>
      </c>
      <c r="R11" s="199"/>
      <c r="S11" s="28" t="s">
        <v>35</v>
      </c>
      <c r="T11" s="28" t="s">
        <v>35</v>
      </c>
      <c r="U11" s="40"/>
      <c r="V11" s="101" t="s">
        <v>36</v>
      </c>
      <c r="W11" s="101" t="s">
        <v>37</v>
      </c>
      <c r="X11" s="98" t="s">
        <v>36</v>
      </c>
      <c r="Y11" s="98" t="s">
        <v>38</v>
      </c>
      <c r="Z11" s="100" t="s">
        <v>36</v>
      </c>
      <c r="AA11" s="98" t="s">
        <v>38</v>
      </c>
      <c r="AB11" s="103" t="s">
        <v>36</v>
      </c>
      <c r="AD11" s="28">
        <f>AD2</f>
        <v>0</v>
      </c>
      <c r="AE11" s="199" t="s">
        <v>34</v>
      </c>
      <c r="AF11" s="199"/>
      <c r="AG11" s="28" t="s">
        <v>35</v>
      </c>
      <c r="AH11" s="28" t="s">
        <v>35</v>
      </c>
      <c r="AI11" s="40"/>
      <c r="AJ11" s="101" t="s">
        <v>36</v>
      </c>
      <c r="AK11" s="101" t="s">
        <v>37</v>
      </c>
      <c r="AL11" s="98" t="s">
        <v>36</v>
      </c>
      <c r="AM11" s="98" t="s">
        <v>38</v>
      </c>
      <c r="AN11" s="100" t="s">
        <v>36</v>
      </c>
      <c r="AO11" s="98" t="s">
        <v>38</v>
      </c>
      <c r="AP11" s="103" t="s">
        <v>36</v>
      </c>
      <c r="AQ11" s="40"/>
      <c r="AR11" s="28">
        <f>AR2</f>
        <v>0</v>
      </c>
      <c r="AS11" s="199" t="s">
        <v>34</v>
      </c>
      <c r="AT11" s="199"/>
      <c r="AU11" s="28" t="s">
        <v>35</v>
      </c>
      <c r="AV11" s="28" t="s">
        <v>35</v>
      </c>
      <c r="AW11" s="40"/>
      <c r="AX11" s="101" t="s">
        <v>36</v>
      </c>
      <c r="AY11" s="101" t="s">
        <v>37</v>
      </c>
      <c r="AZ11" s="98" t="s">
        <v>36</v>
      </c>
      <c r="BA11" s="98" t="s">
        <v>37</v>
      </c>
      <c r="BB11" s="100" t="s">
        <v>36</v>
      </c>
      <c r="BC11" s="100" t="s">
        <v>37</v>
      </c>
      <c r="BD11" s="103" t="s">
        <v>36</v>
      </c>
      <c r="BE11" s="42"/>
      <c r="BG11" s="42"/>
    </row>
    <row r="12" spans="1:59" ht="37.15" customHeight="1">
      <c r="B12" s="16"/>
      <c r="C12" s="16"/>
      <c r="D12" s="13"/>
      <c r="E12" s="16"/>
      <c r="F12" s="16"/>
      <c r="G12" s="15"/>
      <c r="H12" s="13" t="s">
        <v>39</v>
      </c>
      <c r="I12" s="13" t="s">
        <v>40</v>
      </c>
      <c r="J12" s="13"/>
      <c r="K12" s="13"/>
      <c r="L12" s="13"/>
      <c r="M12" s="4"/>
      <c r="P12" s="13" t="s">
        <v>41</v>
      </c>
      <c r="Q12" s="13"/>
      <c r="R12" s="15"/>
      <c r="S12" s="13" t="s">
        <v>36</v>
      </c>
      <c r="T12" s="13" t="s">
        <v>42</v>
      </c>
      <c r="U12" s="13"/>
      <c r="V12" s="102" t="s">
        <v>43</v>
      </c>
      <c r="W12" s="102" t="s">
        <v>43</v>
      </c>
      <c r="X12" s="99" t="s">
        <v>44</v>
      </c>
      <c r="Y12" s="98" t="s">
        <v>45</v>
      </c>
      <c r="Z12" s="100" t="s">
        <v>46</v>
      </c>
      <c r="AA12" s="100" t="s">
        <v>44</v>
      </c>
      <c r="AB12" s="104" t="s">
        <v>47</v>
      </c>
      <c r="AD12" s="13" t="s">
        <v>41</v>
      </c>
      <c r="AE12" s="13"/>
      <c r="AF12" s="15"/>
      <c r="AG12" s="13" t="s">
        <v>36</v>
      </c>
      <c r="AH12" s="13" t="s">
        <v>42</v>
      </c>
      <c r="AI12" s="13"/>
      <c r="AJ12" s="102" t="s">
        <v>43</v>
      </c>
      <c r="AK12" s="102" t="s">
        <v>43</v>
      </c>
      <c r="AL12" s="99" t="s">
        <v>44</v>
      </c>
      <c r="AM12" s="98" t="s">
        <v>45</v>
      </c>
      <c r="AN12" s="100" t="s">
        <v>46</v>
      </c>
      <c r="AO12" s="100" t="s">
        <v>44</v>
      </c>
      <c r="AP12" s="104" t="s">
        <v>47</v>
      </c>
      <c r="AQ12" s="13"/>
      <c r="AR12" s="13" t="s">
        <v>41</v>
      </c>
      <c r="AS12" s="13"/>
      <c r="AT12" s="15"/>
      <c r="AU12" s="13" t="s">
        <v>36</v>
      </c>
      <c r="AV12" s="13" t="s">
        <v>42</v>
      </c>
      <c r="AW12" s="13"/>
      <c r="AX12" s="102" t="s">
        <v>48</v>
      </c>
      <c r="AY12" s="102" t="s">
        <v>48</v>
      </c>
      <c r="AZ12" s="99" t="s">
        <v>44</v>
      </c>
      <c r="BA12" s="98" t="s">
        <v>45</v>
      </c>
      <c r="BB12" s="100" t="s">
        <v>49</v>
      </c>
      <c r="BC12" s="100" t="s">
        <v>44</v>
      </c>
      <c r="BD12" s="104" t="s">
        <v>47</v>
      </c>
      <c r="BE12" s="42"/>
      <c r="BG12" s="42"/>
    </row>
    <row r="13" spans="1:59" ht="35.1" customHeight="1">
      <c r="B13" s="49" t="s">
        <v>50</v>
      </c>
      <c r="C13" s="10" t="s">
        <v>51</v>
      </c>
      <c r="D13" s="116" t="s">
        <v>52</v>
      </c>
      <c r="E13" s="58" t="s">
        <v>53</v>
      </c>
      <c r="F13" s="80" t="s">
        <v>54</v>
      </c>
      <c r="G13" s="168" t="s">
        <v>55</v>
      </c>
      <c r="H13" s="55">
        <v>5.5539999999999999E-2</v>
      </c>
      <c r="I13" s="55"/>
      <c r="J13" s="58"/>
      <c r="K13" s="57"/>
      <c r="L13" s="57"/>
      <c r="M13" s="4"/>
      <c r="P13" s="63" t="s">
        <v>56</v>
      </c>
      <c r="Q13" s="194">
        <v>5.0999999999999996</v>
      </c>
      <c r="R13" s="119" t="str">
        <f>IF($F13="","",$F13)</f>
        <v>kWh/m² year</v>
      </c>
      <c r="S13" s="120">
        <f>IF($H13="","",$H13*Q13*P3)</f>
        <v>41.63833799999999</v>
      </c>
      <c r="T13" s="120" t="str">
        <f>IF($I13="","",$I13*Q13)</f>
        <v/>
      </c>
      <c r="U13" s="121"/>
      <c r="V13" s="163">
        <f>IF(P13="x",S13,"")</f>
        <v>41.63833799999999</v>
      </c>
      <c r="W13" s="122" t="str">
        <f>IF(P13="x",T13,"")</f>
        <v/>
      </c>
      <c r="X13" s="163">
        <f>IF(P13="x",S13,"")</f>
        <v>41.63833799999999</v>
      </c>
      <c r="Y13" s="122" t="str">
        <f>IF(P13="x",T13,"")</f>
        <v/>
      </c>
      <c r="Z13" s="163">
        <f>IF(P13="x",S13,"")</f>
        <v>41.63833799999999</v>
      </c>
      <c r="AA13" s="122" t="str">
        <f>IF(P13="x",T13,"")</f>
        <v/>
      </c>
      <c r="AB13" s="165">
        <f>IF(P13="x",S13,"")</f>
        <v>41.63833799999999</v>
      </c>
      <c r="AC13" s="54"/>
      <c r="AD13" s="63"/>
      <c r="AE13" s="94">
        <v>0</v>
      </c>
      <c r="AF13" s="119" t="str">
        <f>IF($F13="","",$F13)</f>
        <v>kWh/m² year</v>
      </c>
      <c r="AG13" s="120">
        <f>IF($H13="","",$H13*AE13*AD3)</f>
        <v>0</v>
      </c>
      <c r="AH13" s="120" t="str">
        <f>IF($I13="","",$I13*AE13)</f>
        <v/>
      </c>
      <c r="AI13" s="121"/>
      <c r="AJ13" s="163" t="str">
        <f>IF(AD13="x",AG13,"")</f>
        <v/>
      </c>
      <c r="AK13" s="122" t="str">
        <f>IF(AD13="x",AH13,"")</f>
        <v/>
      </c>
      <c r="AL13" s="163" t="str">
        <f>IF(AD13="x",AG13,"")</f>
        <v/>
      </c>
      <c r="AM13" s="122" t="str">
        <f>IF(AD13="x",AH13,"")</f>
        <v/>
      </c>
      <c r="AN13" s="163" t="str">
        <f>IF(AD13="x",AG13,"")</f>
        <v/>
      </c>
      <c r="AO13" s="122" t="str">
        <f>IF(AD13="x",AH13,"")</f>
        <v/>
      </c>
      <c r="AP13" s="165" t="str">
        <f>IF(AD13="x",AG13,"")</f>
        <v/>
      </c>
      <c r="AQ13" s="121"/>
      <c r="AR13" s="63"/>
      <c r="AS13" s="94">
        <v>0</v>
      </c>
      <c r="AT13" s="119" t="str">
        <f>IF($F13="","",$F13)</f>
        <v>kWh/m² year</v>
      </c>
      <c r="AU13" s="120">
        <f>IF($H13="","",$H13*AS13*AR3)</f>
        <v>0</v>
      </c>
      <c r="AV13" s="65" t="str">
        <f>IF($I13="","",$I13*AS13)</f>
        <v/>
      </c>
      <c r="AW13" s="77"/>
      <c r="AX13" s="163" t="str">
        <f>IF(AR13="x",AU13,"")</f>
        <v/>
      </c>
      <c r="AY13" s="122" t="str">
        <f>IF(AR13="x",AV13,"")</f>
        <v/>
      </c>
      <c r="AZ13" s="163" t="str">
        <f>IF(AR13="x",AU13,"")</f>
        <v/>
      </c>
      <c r="BA13" s="122" t="str">
        <f>IF(AR13="x",AV13,"")</f>
        <v/>
      </c>
      <c r="BB13" s="163" t="str">
        <f>IF(AR13="x",AU13,"")</f>
        <v/>
      </c>
      <c r="BC13" s="122" t="str">
        <f>IF(AR13="x",AV13,"")</f>
        <v/>
      </c>
      <c r="BD13" s="165" t="str">
        <f>IF(AR13="x",AU13,"")</f>
        <v/>
      </c>
      <c r="BE13" s="42"/>
      <c r="BG13" s="42"/>
    </row>
    <row r="14" spans="1:59" ht="35.1" customHeight="1">
      <c r="B14" s="180" t="s">
        <v>57</v>
      </c>
      <c r="C14" s="117" t="s">
        <v>51</v>
      </c>
      <c r="D14" s="118" t="s">
        <v>52</v>
      </c>
      <c r="E14" s="7" t="s">
        <v>58</v>
      </c>
      <c r="F14" s="81" t="s">
        <v>54</v>
      </c>
      <c r="G14" s="167"/>
      <c r="H14" s="45">
        <v>7.1857439999999995E-2</v>
      </c>
      <c r="I14" s="45"/>
      <c r="J14" s="6"/>
      <c r="K14" s="26"/>
      <c r="L14" s="26"/>
      <c r="M14" s="4"/>
      <c r="P14" s="41"/>
      <c r="Q14" s="95"/>
      <c r="R14" s="123" t="str">
        <f>IF($F14="","",$F14)</f>
        <v>kWh/m² year</v>
      </c>
      <c r="S14" s="120">
        <f>IF($H14="","",$H14*Q14*P3)</f>
        <v>0</v>
      </c>
      <c r="T14" s="124" t="str">
        <f>IF($I14="","",$I14*Q14)</f>
        <v/>
      </c>
      <c r="U14" s="121"/>
      <c r="V14" s="164" t="str">
        <f>IF(P14="x",S14,"")</f>
        <v/>
      </c>
      <c r="W14" s="125" t="str">
        <f>IF(P14="x",T14,"")</f>
        <v/>
      </c>
      <c r="X14" s="164" t="str">
        <f>IF(P14="x",S14,"")</f>
        <v/>
      </c>
      <c r="Y14" s="125" t="str">
        <f>IF(P14="x",T14,"")</f>
        <v/>
      </c>
      <c r="Z14" s="164" t="str">
        <f>IF(P14="x",S14,"")</f>
        <v/>
      </c>
      <c r="AA14" s="125" t="str">
        <f>IF(P14="x",T14,"")</f>
        <v/>
      </c>
      <c r="AB14" s="166" t="str">
        <f>IF(P14="x",S14,"")</f>
        <v/>
      </c>
      <c r="AC14" s="54"/>
      <c r="AD14" s="41"/>
      <c r="AE14" s="95">
        <v>0</v>
      </c>
      <c r="AF14" s="123" t="str">
        <f>IF($F14="","",$F14)</f>
        <v>kWh/m² year</v>
      </c>
      <c r="AG14" s="120">
        <f>IF($H14="","",$H14*AE14*AD3)</f>
        <v>0</v>
      </c>
      <c r="AH14" s="124" t="str">
        <f t="shared" ref="AH14:AH108" si="3">IF($I14="","",$I14*AE14)</f>
        <v/>
      </c>
      <c r="AI14" s="121"/>
      <c r="AJ14" s="164" t="str">
        <f>IF(AD14="x",AG14,"")</f>
        <v/>
      </c>
      <c r="AK14" s="125" t="str">
        <f>IF(AD14="x",AH14,"")</f>
        <v/>
      </c>
      <c r="AL14" s="164" t="str">
        <f>IF(AD14="x",AG14,"")</f>
        <v/>
      </c>
      <c r="AM14" s="125" t="str">
        <f>IF(AD14="x",AH14,"")</f>
        <v/>
      </c>
      <c r="AN14" s="164" t="str">
        <f>IF(AD14="x",AG14,"")</f>
        <v/>
      </c>
      <c r="AO14" s="125" t="str">
        <f>IF(AD14="x",AH14,"")</f>
        <v/>
      </c>
      <c r="AP14" s="166" t="str">
        <f>IF(AD14="x",AG14,"")</f>
        <v/>
      </c>
      <c r="AQ14" s="121"/>
      <c r="AR14" s="41"/>
      <c r="AS14" s="95">
        <v>0</v>
      </c>
      <c r="AT14" s="123" t="str">
        <f>IF($F14="","",$F14)</f>
        <v>kWh/m² year</v>
      </c>
      <c r="AU14" s="120">
        <f>IF($H14="","",$H14*AS14*AR3)</f>
        <v>0</v>
      </c>
      <c r="AV14" s="161" t="str">
        <f t="shared" ref="AV14:AV25" si="4">IF($I14="","",$I14*AS14)</f>
        <v/>
      </c>
      <c r="AW14" s="77"/>
      <c r="AX14" s="164" t="str">
        <f>IF(AR14="x",AU14,"")</f>
        <v/>
      </c>
      <c r="AY14" s="125" t="str">
        <f>IF(AR14="x",AV14,"")</f>
        <v/>
      </c>
      <c r="AZ14" s="164" t="str">
        <f>IF(AR14="x",AU14,"")</f>
        <v/>
      </c>
      <c r="BA14" s="125" t="str">
        <f>IF(AR14="x",AV14,"")</f>
        <v/>
      </c>
      <c r="BB14" s="164" t="str">
        <f>IF(AR14="x",AU14,"")</f>
        <v/>
      </c>
      <c r="BC14" s="125" t="str">
        <f>IF(AR14="x",AV14,"")</f>
        <v/>
      </c>
      <c r="BD14" s="166" t="str">
        <f>IF(AR14="x",AU14,"")</f>
        <v/>
      </c>
      <c r="BE14" s="42"/>
      <c r="BG14" s="42"/>
    </row>
    <row r="15" spans="1:59" ht="54" hidden="1" customHeight="1">
      <c r="B15" s="49" t="s">
        <v>59</v>
      </c>
      <c r="C15" s="10"/>
      <c r="D15" s="116" t="s">
        <v>60</v>
      </c>
      <c r="E15" s="56"/>
      <c r="F15" s="141"/>
      <c r="G15" s="169"/>
      <c r="H15" s="55"/>
      <c r="I15" s="186"/>
      <c r="J15" s="58"/>
      <c r="K15" s="57"/>
      <c r="L15" s="57"/>
      <c r="M15" s="4"/>
      <c r="P15" s="63"/>
      <c r="Q15" s="170"/>
      <c r="R15" s="123" t="str">
        <f>IF($F15="","",$F15)</f>
        <v/>
      </c>
      <c r="S15" s="181" t="str">
        <f>IF($H15="","",$H15*Q15*P3)</f>
        <v/>
      </c>
      <c r="T15" s="182" t="str">
        <f t="shared" ref="T15" si="5">IF($I15="","",$I15*Q15)</f>
        <v/>
      </c>
      <c r="U15" s="121"/>
      <c r="V15" s="164" t="str">
        <f>IF(P15="x",S15,"")</f>
        <v/>
      </c>
      <c r="W15" s="164" t="str">
        <f>IF(P15="x",T15,"")</f>
        <v/>
      </c>
      <c r="X15" s="164" t="str">
        <f>IF(P15="x",S15,"")</f>
        <v/>
      </c>
      <c r="Y15" s="192" t="str">
        <f>IF(P15="x",T15,"")</f>
        <v/>
      </c>
      <c r="Z15" s="164" t="str">
        <f>IF(P15="x",S15,"")</f>
        <v/>
      </c>
      <c r="AA15" s="192" t="str">
        <f>IF(P15="x",T15,"")</f>
        <v/>
      </c>
      <c r="AB15" s="166" t="str">
        <f>IF(P15="x",S15,"")</f>
        <v/>
      </c>
      <c r="AC15" s="54"/>
      <c r="AD15" s="63"/>
      <c r="AE15" s="170"/>
      <c r="AF15" s="123" t="str">
        <f>IF($F15="","",$F15)</f>
        <v/>
      </c>
      <c r="AG15" s="181" t="str">
        <f>IF($H15="","",$H15*AE15*AD3)</f>
        <v/>
      </c>
      <c r="AH15" s="182" t="str">
        <f t="shared" ref="AH15" si="6">IF($I15="","",$I15*AE15)</f>
        <v/>
      </c>
      <c r="AI15" s="121"/>
      <c r="AJ15" s="164" t="str">
        <f>IF(AD15="x",AG15,"")</f>
        <v/>
      </c>
      <c r="AK15" s="192" t="str">
        <f>IF(AD15="x",AH15,"")</f>
        <v/>
      </c>
      <c r="AL15" s="164" t="str">
        <f>IF(AD15="x",AG15,"")</f>
        <v/>
      </c>
      <c r="AM15" s="192" t="str">
        <f>IF(AD15="x",AH15,"")</f>
        <v/>
      </c>
      <c r="AN15" s="164" t="str">
        <f>IF(AD15="x",AG15,"")</f>
        <v/>
      </c>
      <c r="AO15" s="192" t="str">
        <f>IF(AD15="x",AH15,"")</f>
        <v/>
      </c>
      <c r="AP15" s="166" t="str">
        <f>IF(AD15="x",AG15,"")</f>
        <v/>
      </c>
      <c r="AQ15" s="121"/>
      <c r="AR15" s="63"/>
      <c r="AS15" s="170"/>
      <c r="AT15" s="123" t="str">
        <f>IF($F15="","",$F15)</f>
        <v/>
      </c>
      <c r="AU15" s="181" t="str">
        <f>IF($H15="","",$H15*AS15*AR3)</f>
        <v/>
      </c>
      <c r="AV15" s="66" t="str">
        <f t="shared" ref="AV15" si="7">IF($I15="","",$I15*AS15)</f>
        <v/>
      </c>
      <c r="AW15" s="77"/>
      <c r="AX15" s="164" t="str">
        <f>IF(AR15="x",AU15,"")</f>
        <v/>
      </c>
      <c r="AY15" s="192" t="str">
        <f>IF(AR15="x",AV15,"")</f>
        <v/>
      </c>
      <c r="AZ15" s="164" t="str">
        <f>IF(AR15="x",AU15,"")</f>
        <v/>
      </c>
      <c r="BA15" s="192" t="str">
        <f>IF(AR15="x",AV15,"")</f>
        <v/>
      </c>
      <c r="BB15" s="164" t="str">
        <f>IF(AR15="x",AU15,"")</f>
        <v/>
      </c>
      <c r="BC15" s="192" t="str">
        <f>IF(AR15="x",AV15,"")</f>
        <v/>
      </c>
      <c r="BD15" s="166" t="str">
        <f>IF(AR15="x",AU15,"")</f>
        <v/>
      </c>
      <c r="BE15" s="42"/>
      <c r="BG15" s="42"/>
    </row>
    <row r="16" spans="1:59" ht="45" customHeight="1">
      <c r="A16" s="53"/>
      <c r="B16" s="71" t="s">
        <v>61</v>
      </c>
      <c r="C16" s="71" t="s">
        <v>62</v>
      </c>
      <c r="D16" s="22">
        <v>1</v>
      </c>
      <c r="E16" s="56" t="s">
        <v>63</v>
      </c>
      <c r="F16" s="56" t="s">
        <v>64</v>
      </c>
      <c r="G16" s="136" t="s">
        <v>65</v>
      </c>
      <c r="H16" s="137">
        <v>0.88961368421052656</v>
      </c>
      <c r="I16" s="154"/>
      <c r="J16" s="148"/>
      <c r="K16" s="148"/>
      <c r="L16" s="148"/>
      <c r="M16" s="4"/>
      <c r="P16" s="155" t="s">
        <v>56</v>
      </c>
      <c r="Q16" s="133">
        <v>19</v>
      </c>
      <c r="R16" s="156" t="str">
        <f>IF($F16="","",$F16)</f>
        <v>pcs</v>
      </c>
      <c r="S16" s="96">
        <f>IF($H16="","",$H16*Q16)</f>
        <v>16.902660000000004</v>
      </c>
      <c r="T16" s="157" t="str">
        <f t="shared" ref="T16" si="8">IF($I16="","",$I16*Q16)</f>
        <v/>
      </c>
      <c r="U16" s="77"/>
      <c r="V16" s="158">
        <f>IF(P16="x",S16,"")</f>
        <v>16.902660000000004</v>
      </c>
      <c r="W16" s="158" t="str">
        <f>IF(P16="x",T16,"")</f>
        <v/>
      </c>
      <c r="X16" s="159">
        <f>_xlfn.MINIFS(S16:S25,S16:S25,"&gt;"&amp;0)</f>
        <v>16.902660000000004</v>
      </c>
      <c r="Y16" s="158" t="str">
        <f>_xlfn.XLOOKUP(X16,S16:S25,T16:T25,"",0,1)</f>
        <v/>
      </c>
      <c r="Z16" s="158" t="str">
        <f>_xlfn.XLOOKUP(AA16,T16:T25,S16:S25,"",0,1)</f>
        <v/>
      </c>
      <c r="AA16" s="158">
        <f>_xlfn.MINIFS(T16:T25,T16:T25,"&gt;"&amp;0)</f>
        <v>0</v>
      </c>
      <c r="AB16" s="160">
        <f>MAX(S16:S25)</f>
        <v>16.902660000000004</v>
      </c>
      <c r="AD16" s="155"/>
      <c r="AE16" s="133"/>
      <c r="AF16" s="156" t="str">
        <f>IF($F16="","",$F16)</f>
        <v>pcs</v>
      </c>
      <c r="AG16" s="96">
        <f t="shared" ref="AG16:AG108" si="9">IF($H16="","",$H16*AE16)</f>
        <v>0</v>
      </c>
      <c r="AH16" s="157" t="str">
        <f t="shared" si="3"/>
        <v/>
      </c>
      <c r="AI16" s="40"/>
      <c r="AJ16" s="158" t="str">
        <f>IF(AD16="x",AG16,"")</f>
        <v/>
      </c>
      <c r="AK16" s="158" t="str">
        <f>IF(AD16="x",AH16,"")</f>
        <v/>
      </c>
      <c r="AL16" s="159">
        <f>_xlfn.MINIFS(AG16:AG25,AG16:AG25,"&gt;"&amp;0)</f>
        <v>0</v>
      </c>
      <c r="AM16" s="158" t="str">
        <f>_xlfn.XLOOKUP(AL16,AG16:AG25,AH16:AH25,"",0,1)</f>
        <v/>
      </c>
      <c r="AN16" s="158" t="str">
        <f>_xlfn.XLOOKUP(AO16,AH16:AH25,AG16:AG25,"",0,1)</f>
        <v/>
      </c>
      <c r="AO16" s="158">
        <f>_xlfn.MINIFS(AH16:AH25,AH16:AH25,"&gt;"&amp;0)</f>
        <v>0</v>
      </c>
      <c r="AP16" s="160">
        <f>MAX(AG16:AG25)</f>
        <v>0</v>
      </c>
      <c r="AQ16" s="40"/>
      <c r="AR16" s="155"/>
      <c r="AS16" s="133"/>
      <c r="AT16" s="156" t="str">
        <f>IF($F16="","",$F16)</f>
        <v>pcs</v>
      </c>
      <c r="AU16" s="96">
        <f t="shared" ref="AU16:AU25" si="10">IF($H16="","",$H16*AS16)</f>
        <v>0</v>
      </c>
      <c r="AV16" s="157" t="str">
        <f t="shared" si="4"/>
        <v/>
      </c>
      <c r="AW16" s="77"/>
      <c r="AX16" s="158" t="str">
        <f>IF(AR16="x",AU16,"")</f>
        <v/>
      </c>
      <c r="AY16" s="158" t="str">
        <f>IF(AR16="x",AV16,"")</f>
        <v/>
      </c>
      <c r="AZ16" s="159">
        <f>_xlfn.MINIFS(AU16:AU25,AU16:AU25,"&gt;"&amp;0)</f>
        <v>0</v>
      </c>
      <c r="BA16" s="158" t="str">
        <f>_xlfn.XLOOKUP(AZ16,AU16:AU25,AV16:AV25,"",0,1)</f>
        <v/>
      </c>
      <c r="BB16" s="158" t="str">
        <f>_xlfn.XLOOKUP(BC16,AV16:AV25,AU16:AU25,"",0,1)</f>
        <v/>
      </c>
      <c r="BC16" s="158">
        <f>_xlfn.MINIFS(AV16:AV25,AV16:AV25,"&gt;"&amp;0)</f>
        <v>0</v>
      </c>
      <c r="BD16" s="160">
        <f>MAX(AU16:AU25)</f>
        <v>0</v>
      </c>
      <c r="BE16" s="42"/>
      <c r="BG16" s="42"/>
    </row>
    <row r="17" spans="2:59" ht="45" hidden="1" customHeight="1">
      <c r="B17" s="76"/>
      <c r="C17" s="32" t="s">
        <v>62</v>
      </c>
      <c r="D17" s="8">
        <v>2</v>
      </c>
      <c r="E17" s="56"/>
      <c r="F17" s="56"/>
      <c r="G17" s="136"/>
      <c r="H17" s="137"/>
      <c r="I17" s="127"/>
      <c r="J17" s="58"/>
      <c r="K17" s="58"/>
      <c r="L17" s="58"/>
      <c r="M17" s="4"/>
      <c r="P17" s="128"/>
      <c r="Q17" s="134"/>
      <c r="R17" s="93" t="str">
        <f t="shared" ref="R17:R110" si="11">IF($F17="","",$F17)</f>
        <v/>
      </c>
      <c r="S17" s="110" t="str">
        <f t="shared" ref="S17:S19" si="12">IF($H17="","",$H17*Q17)</f>
        <v/>
      </c>
      <c r="T17" s="65" t="str">
        <f t="shared" ref="T17:T19" si="13">IF($I17="","",$I17*Q17)</f>
        <v/>
      </c>
      <c r="U17" s="77"/>
      <c r="V17" s="77" t="str">
        <f t="shared" ref="V17:V25" si="14">IF(P17="x",S17,"")</f>
        <v/>
      </c>
      <c r="W17" s="77" t="str">
        <f t="shared" ref="W17:W25" si="15">IF(P17="x",T17,"")</f>
        <v/>
      </c>
      <c r="X17" s="77"/>
      <c r="Y17" s="77"/>
      <c r="Z17" s="77"/>
      <c r="AA17" s="77"/>
      <c r="AB17" s="108"/>
      <c r="AD17" s="128"/>
      <c r="AE17" s="134"/>
      <c r="AF17" s="93" t="str">
        <f t="shared" ref="AF17:AF110" si="16">IF($F17="","",$F17)</f>
        <v/>
      </c>
      <c r="AG17" s="110" t="str">
        <f t="shared" si="9"/>
        <v/>
      </c>
      <c r="AH17" s="65" t="str">
        <f t="shared" si="3"/>
        <v/>
      </c>
      <c r="AI17" s="77"/>
      <c r="AJ17" s="77" t="str">
        <f t="shared" ref="AJ17" si="17">IF(AD17="x",AG17,"")</f>
        <v/>
      </c>
      <c r="AK17" s="77" t="str">
        <f t="shared" ref="AK17:AK25" si="18">IF(AD17="x",AH17,"")</f>
        <v/>
      </c>
      <c r="AL17" s="77"/>
      <c r="AM17" s="77"/>
      <c r="AN17" s="77"/>
      <c r="AO17" s="77"/>
      <c r="AP17" s="108"/>
      <c r="AQ17"/>
      <c r="AR17" s="128"/>
      <c r="AS17" s="134"/>
      <c r="AT17" s="93" t="str">
        <f t="shared" ref="AT17:AT110" si="19">IF($F17="","",$F17)</f>
        <v/>
      </c>
      <c r="AU17" s="110" t="str">
        <f t="shared" si="10"/>
        <v/>
      </c>
      <c r="AV17" s="65" t="str">
        <f t="shared" si="4"/>
        <v/>
      </c>
      <c r="AW17" s="77"/>
      <c r="AX17" s="77" t="str">
        <f t="shared" ref="AX17" si="20">IF(AR17="x",AU17,"")</f>
        <v/>
      </c>
      <c r="AY17" s="77" t="str">
        <f t="shared" ref="AY17:AY25" si="21">IF(AR17="x",AV17,"")</f>
        <v/>
      </c>
      <c r="AZ17" s="77"/>
      <c r="BA17" s="77"/>
      <c r="BB17" s="77"/>
      <c r="BC17" s="77"/>
      <c r="BD17" s="108"/>
      <c r="BE17" s="42"/>
      <c r="BG17" s="42"/>
    </row>
    <row r="18" spans="2:59" ht="45" hidden="1" customHeight="1">
      <c r="B18" s="73"/>
      <c r="C18" s="32" t="s">
        <v>62</v>
      </c>
      <c r="D18" s="8">
        <v>3</v>
      </c>
      <c r="E18" s="56"/>
      <c r="F18" s="56"/>
      <c r="G18" s="136"/>
      <c r="H18" s="137"/>
      <c r="I18" s="127"/>
      <c r="J18" s="58"/>
      <c r="K18" s="58"/>
      <c r="L18" s="58"/>
      <c r="M18" s="4"/>
      <c r="P18" s="128"/>
      <c r="Q18" s="134"/>
      <c r="R18" s="93" t="str">
        <f t="shared" si="11"/>
        <v/>
      </c>
      <c r="S18" s="110" t="str">
        <f t="shared" si="12"/>
        <v/>
      </c>
      <c r="T18" s="65" t="str">
        <f t="shared" si="13"/>
        <v/>
      </c>
      <c r="U18" s="77"/>
      <c r="V18" s="77" t="str">
        <f>IF(P18="x",S18,"")</f>
        <v/>
      </c>
      <c r="W18" s="77" t="str">
        <f t="shared" si="15"/>
        <v/>
      </c>
      <c r="X18" s="77"/>
      <c r="Y18" s="77"/>
      <c r="Z18" s="77"/>
      <c r="AA18" s="77"/>
      <c r="AB18" s="108"/>
      <c r="AD18" s="128"/>
      <c r="AE18" s="134"/>
      <c r="AF18" s="93" t="str">
        <f t="shared" si="16"/>
        <v/>
      </c>
      <c r="AG18" s="110" t="str">
        <f t="shared" si="9"/>
        <v/>
      </c>
      <c r="AH18" s="65" t="str">
        <f t="shared" si="3"/>
        <v/>
      </c>
      <c r="AI18" s="77"/>
      <c r="AJ18" s="77" t="str">
        <f>IF(AD18="x",AG18,"")</f>
        <v/>
      </c>
      <c r="AK18" s="77" t="str">
        <f t="shared" si="18"/>
        <v/>
      </c>
      <c r="AL18" s="77"/>
      <c r="AM18" s="77"/>
      <c r="AN18" s="77"/>
      <c r="AO18" s="77"/>
      <c r="AP18" s="108"/>
      <c r="AQ18"/>
      <c r="AR18" s="128"/>
      <c r="AS18" s="134"/>
      <c r="AT18" s="93" t="str">
        <f t="shared" si="19"/>
        <v/>
      </c>
      <c r="AU18" s="110" t="str">
        <f t="shared" si="10"/>
        <v/>
      </c>
      <c r="AV18" s="65" t="str">
        <f t="shared" si="4"/>
        <v/>
      </c>
      <c r="AW18" s="77"/>
      <c r="AX18" s="77" t="str">
        <f>IF(AR18="x",AU18,"")</f>
        <v/>
      </c>
      <c r="AY18" s="77" t="str">
        <f t="shared" si="21"/>
        <v/>
      </c>
      <c r="AZ18" s="77"/>
      <c r="BA18" s="77"/>
      <c r="BB18" s="77"/>
      <c r="BC18" s="77"/>
      <c r="BD18" s="108"/>
      <c r="BE18" s="42"/>
      <c r="BG18" s="42"/>
    </row>
    <row r="19" spans="2:59" ht="45" hidden="1" customHeight="1">
      <c r="B19" s="73"/>
      <c r="C19" s="32" t="s">
        <v>62</v>
      </c>
      <c r="D19" s="8">
        <v>4</v>
      </c>
      <c r="E19" s="56"/>
      <c r="F19" s="56"/>
      <c r="G19" s="136"/>
      <c r="H19" s="137"/>
      <c r="I19" s="127"/>
      <c r="J19" s="58"/>
      <c r="K19" s="58"/>
      <c r="L19" s="58"/>
      <c r="M19" s="4"/>
      <c r="P19" s="128"/>
      <c r="Q19" s="134"/>
      <c r="R19" s="93" t="str">
        <f t="shared" si="11"/>
        <v/>
      </c>
      <c r="S19" s="110" t="str">
        <f t="shared" si="12"/>
        <v/>
      </c>
      <c r="T19" s="65" t="str">
        <f t="shared" si="13"/>
        <v/>
      </c>
      <c r="U19" s="77"/>
      <c r="V19" s="77" t="str">
        <f t="shared" si="14"/>
        <v/>
      </c>
      <c r="W19" s="77" t="str">
        <f t="shared" si="15"/>
        <v/>
      </c>
      <c r="X19" s="77"/>
      <c r="Y19" s="77"/>
      <c r="Z19" s="77"/>
      <c r="AA19" s="77"/>
      <c r="AB19" s="108"/>
      <c r="AD19" s="128"/>
      <c r="AE19" s="134"/>
      <c r="AF19" s="93" t="str">
        <f t="shared" si="16"/>
        <v/>
      </c>
      <c r="AG19" s="110" t="str">
        <f t="shared" si="9"/>
        <v/>
      </c>
      <c r="AH19" s="65" t="str">
        <f t="shared" si="3"/>
        <v/>
      </c>
      <c r="AI19" s="77"/>
      <c r="AJ19" s="77" t="str">
        <f t="shared" ref="AJ19:AJ25" si="22">IF(AD19="x",AG19,"")</f>
        <v/>
      </c>
      <c r="AK19" s="77" t="str">
        <f t="shared" si="18"/>
        <v/>
      </c>
      <c r="AL19" s="77"/>
      <c r="AM19" s="77"/>
      <c r="AN19" s="77"/>
      <c r="AO19" s="77"/>
      <c r="AP19" s="108"/>
      <c r="AQ19"/>
      <c r="AR19" s="128"/>
      <c r="AS19" s="134"/>
      <c r="AT19" s="93" t="str">
        <f t="shared" si="19"/>
        <v/>
      </c>
      <c r="AU19" s="110" t="str">
        <f t="shared" si="10"/>
        <v/>
      </c>
      <c r="AV19" s="65" t="str">
        <f t="shared" si="4"/>
        <v/>
      </c>
      <c r="AW19" s="77"/>
      <c r="AX19" s="77" t="str">
        <f t="shared" ref="AX19:AX25" si="23">IF(AR19="x",AU19,"")</f>
        <v/>
      </c>
      <c r="AY19" s="77" t="str">
        <f t="shared" si="21"/>
        <v/>
      </c>
      <c r="AZ19" s="77"/>
      <c r="BA19" s="77"/>
      <c r="BB19" s="77"/>
      <c r="BC19" s="77"/>
      <c r="BD19" s="108"/>
      <c r="BE19" s="77"/>
      <c r="BG19" s="77"/>
    </row>
    <row r="20" spans="2:59" ht="45" hidden="1" customHeight="1">
      <c r="B20" s="73"/>
      <c r="C20" s="32" t="s">
        <v>62</v>
      </c>
      <c r="D20" s="8">
        <v>5</v>
      </c>
      <c r="E20" s="56"/>
      <c r="F20" s="56"/>
      <c r="G20" s="136"/>
      <c r="H20" s="137"/>
      <c r="I20" s="127"/>
      <c r="J20" s="58"/>
      <c r="K20" s="58"/>
      <c r="L20" s="58"/>
      <c r="M20" s="4"/>
      <c r="P20" s="128"/>
      <c r="Q20" s="134"/>
      <c r="R20" s="93" t="str">
        <f t="shared" si="11"/>
        <v/>
      </c>
      <c r="S20" s="110" t="str">
        <f t="shared" ref="S20:S29" si="24">IF($H20="","",$H20*Q20)</f>
        <v/>
      </c>
      <c r="T20" s="65" t="str">
        <f t="shared" ref="T20:T29" si="25">IF($I20="","",$I20*Q20)</f>
        <v/>
      </c>
      <c r="U20" s="77"/>
      <c r="V20" s="77" t="str">
        <f t="shared" si="14"/>
        <v/>
      </c>
      <c r="W20" s="77" t="str">
        <f t="shared" si="15"/>
        <v/>
      </c>
      <c r="X20" s="77"/>
      <c r="Y20" s="77"/>
      <c r="Z20" s="77"/>
      <c r="AA20" s="77"/>
      <c r="AB20" s="108"/>
      <c r="AD20" s="128"/>
      <c r="AE20" s="134"/>
      <c r="AF20" s="93" t="str">
        <f t="shared" si="16"/>
        <v/>
      </c>
      <c r="AG20" s="110" t="str">
        <f t="shared" si="9"/>
        <v/>
      </c>
      <c r="AH20" s="65" t="str">
        <f t="shared" si="3"/>
        <v/>
      </c>
      <c r="AI20" s="77"/>
      <c r="AJ20" s="77" t="str">
        <f t="shared" si="22"/>
        <v/>
      </c>
      <c r="AK20" s="77" t="str">
        <f t="shared" si="18"/>
        <v/>
      </c>
      <c r="AL20" s="77"/>
      <c r="AM20" s="77"/>
      <c r="AN20" s="77"/>
      <c r="AO20" s="77"/>
      <c r="AP20" s="108"/>
      <c r="AQ20"/>
      <c r="AR20" s="128"/>
      <c r="AS20" s="134"/>
      <c r="AT20" s="93" t="str">
        <f t="shared" si="19"/>
        <v/>
      </c>
      <c r="AU20" s="110" t="str">
        <f t="shared" si="10"/>
        <v/>
      </c>
      <c r="AV20" s="65" t="str">
        <f t="shared" si="4"/>
        <v/>
      </c>
      <c r="AW20" s="77"/>
      <c r="AX20" s="77" t="str">
        <f t="shared" si="23"/>
        <v/>
      </c>
      <c r="AY20" s="77" t="str">
        <f t="shared" si="21"/>
        <v/>
      </c>
      <c r="AZ20" s="77"/>
      <c r="BA20" s="77"/>
      <c r="BB20" s="77"/>
      <c r="BC20" s="77"/>
      <c r="BD20" s="108"/>
      <c r="BE20" s="77"/>
      <c r="BG20" s="77"/>
    </row>
    <row r="21" spans="2:59" ht="45" hidden="1" customHeight="1">
      <c r="B21" s="73"/>
      <c r="C21" s="32" t="s">
        <v>62</v>
      </c>
      <c r="D21" s="8">
        <v>6</v>
      </c>
      <c r="E21" s="56"/>
      <c r="F21" s="56"/>
      <c r="G21" s="136"/>
      <c r="H21" s="137"/>
      <c r="I21" s="127"/>
      <c r="J21" s="58"/>
      <c r="K21" s="58"/>
      <c r="L21" s="58"/>
      <c r="M21" s="4"/>
      <c r="P21" s="128"/>
      <c r="Q21" s="134"/>
      <c r="R21" s="93" t="str">
        <f t="shared" si="11"/>
        <v/>
      </c>
      <c r="S21" s="110" t="str">
        <f t="shared" si="24"/>
        <v/>
      </c>
      <c r="T21" s="65" t="str">
        <f t="shared" si="25"/>
        <v/>
      </c>
      <c r="U21" s="77"/>
      <c r="V21" s="77" t="str">
        <f t="shared" si="14"/>
        <v/>
      </c>
      <c r="W21" s="77" t="str">
        <f t="shared" si="15"/>
        <v/>
      </c>
      <c r="X21" s="77"/>
      <c r="Y21" s="77"/>
      <c r="Z21" s="77"/>
      <c r="AA21" s="77"/>
      <c r="AB21" s="108"/>
      <c r="AD21" s="128"/>
      <c r="AE21" s="134"/>
      <c r="AF21" s="93" t="str">
        <f t="shared" si="16"/>
        <v/>
      </c>
      <c r="AG21" s="110" t="str">
        <f t="shared" si="9"/>
        <v/>
      </c>
      <c r="AH21" s="65" t="str">
        <f t="shared" si="3"/>
        <v/>
      </c>
      <c r="AI21" s="77"/>
      <c r="AJ21" s="77" t="str">
        <f t="shared" si="22"/>
        <v/>
      </c>
      <c r="AK21" s="77" t="str">
        <f t="shared" si="18"/>
        <v/>
      </c>
      <c r="AL21" s="77"/>
      <c r="AM21" s="77"/>
      <c r="AN21" s="77"/>
      <c r="AO21" s="77"/>
      <c r="AP21" s="108"/>
      <c r="AQ21"/>
      <c r="AR21" s="128"/>
      <c r="AS21" s="134"/>
      <c r="AT21" s="93" t="str">
        <f t="shared" si="19"/>
        <v/>
      </c>
      <c r="AU21" s="110" t="str">
        <f t="shared" si="10"/>
        <v/>
      </c>
      <c r="AV21" s="65" t="str">
        <f t="shared" si="4"/>
        <v/>
      </c>
      <c r="AW21" s="77"/>
      <c r="AX21" s="77" t="str">
        <f t="shared" si="23"/>
        <v/>
      </c>
      <c r="AY21" s="77" t="str">
        <f t="shared" si="21"/>
        <v/>
      </c>
      <c r="AZ21" s="77"/>
      <c r="BA21" s="77"/>
      <c r="BB21" s="77"/>
      <c r="BC21" s="77"/>
      <c r="BD21" s="108"/>
      <c r="BE21" s="77"/>
      <c r="BG21" s="77"/>
    </row>
    <row r="22" spans="2:59" ht="45" hidden="1" customHeight="1">
      <c r="B22" s="73"/>
      <c r="C22" s="32" t="s">
        <v>62</v>
      </c>
      <c r="D22" s="8">
        <v>7</v>
      </c>
      <c r="E22" s="56"/>
      <c r="F22" s="56"/>
      <c r="G22" s="136"/>
      <c r="H22" s="137"/>
      <c r="I22" s="127"/>
      <c r="J22" s="58"/>
      <c r="K22" s="58"/>
      <c r="L22" s="58"/>
      <c r="M22" s="4"/>
      <c r="P22" s="128"/>
      <c r="Q22" s="134"/>
      <c r="R22" s="93" t="str">
        <f t="shared" si="11"/>
        <v/>
      </c>
      <c r="S22" s="110" t="str">
        <f t="shared" si="24"/>
        <v/>
      </c>
      <c r="T22" s="65" t="str">
        <f t="shared" si="25"/>
        <v/>
      </c>
      <c r="U22" s="77"/>
      <c r="V22" s="77" t="str">
        <f t="shared" si="14"/>
        <v/>
      </c>
      <c r="W22" s="77" t="str">
        <f t="shared" si="15"/>
        <v/>
      </c>
      <c r="X22" s="77"/>
      <c r="Y22" s="77"/>
      <c r="Z22" s="77"/>
      <c r="AA22" s="77"/>
      <c r="AB22" s="108"/>
      <c r="AD22" s="128"/>
      <c r="AE22" s="134"/>
      <c r="AF22" s="93" t="str">
        <f t="shared" si="16"/>
        <v/>
      </c>
      <c r="AG22" s="110" t="str">
        <f t="shared" si="9"/>
        <v/>
      </c>
      <c r="AH22" s="65" t="str">
        <f t="shared" si="3"/>
        <v/>
      </c>
      <c r="AI22" s="77"/>
      <c r="AJ22" s="77" t="str">
        <f t="shared" si="22"/>
        <v/>
      </c>
      <c r="AK22" s="77" t="str">
        <f t="shared" si="18"/>
        <v/>
      </c>
      <c r="AL22" s="77"/>
      <c r="AM22" s="77"/>
      <c r="AN22" s="77"/>
      <c r="AO22" s="77"/>
      <c r="AP22" s="108"/>
      <c r="AQ22"/>
      <c r="AR22" s="128"/>
      <c r="AS22" s="134"/>
      <c r="AT22" s="93" t="str">
        <f t="shared" si="19"/>
        <v/>
      </c>
      <c r="AU22" s="110" t="str">
        <f t="shared" si="10"/>
        <v/>
      </c>
      <c r="AV22" s="65" t="str">
        <f t="shared" si="4"/>
        <v/>
      </c>
      <c r="AW22" s="77"/>
      <c r="AX22" s="77" t="str">
        <f t="shared" si="23"/>
        <v/>
      </c>
      <c r="AY22" s="77" t="str">
        <f t="shared" si="21"/>
        <v/>
      </c>
      <c r="AZ22" s="77"/>
      <c r="BA22" s="77"/>
      <c r="BB22" s="77"/>
      <c r="BC22" s="77"/>
      <c r="BD22" s="108"/>
      <c r="BE22" s="77"/>
      <c r="BG22" s="77"/>
    </row>
    <row r="23" spans="2:59" ht="45" hidden="1" customHeight="1">
      <c r="B23" s="73"/>
      <c r="C23" s="32" t="s">
        <v>62</v>
      </c>
      <c r="D23" s="8">
        <v>8</v>
      </c>
      <c r="E23" s="56"/>
      <c r="F23" s="56"/>
      <c r="G23" s="136"/>
      <c r="H23" s="137"/>
      <c r="I23" s="127"/>
      <c r="J23" s="58"/>
      <c r="K23" s="58"/>
      <c r="L23" s="58"/>
      <c r="M23" s="4"/>
      <c r="P23" s="128"/>
      <c r="Q23" s="134"/>
      <c r="R23" s="93" t="str">
        <f t="shared" si="11"/>
        <v/>
      </c>
      <c r="S23" s="110" t="str">
        <f t="shared" si="24"/>
        <v/>
      </c>
      <c r="T23" s="65" t="str">
        <f t="shared" si="25"/>
        <v/>
      </c>
      <c r="U23" s="77"/>
      <c r="V23" s="77" t="str">
        <f t="shared" si="14"/>
        <v/>
      </c>
      <c r="W23" s="77" t="str">
        <f t="shared" si="15"/>
        <v/>
      </c>
      <c r="X23" s="77"/>
      <c r="Y23" s="77"/>
      <c r="Z23" s="77"/>
      <c r="AA23" s="77"/>
      <c r="AB23" s="108"/>
      <c r="AD23" s="128"/>
      <c r="AE23" s="134"/>
      <c r="AF23" s="93" t="str">
        <f t="shared" si="16"/>
        <v/>
      </c>
      <c r="AG23" s="110" t="str">
        <f t="shared" si="9"/>
        <v/>
      </c>
      <c r="AH23" s="65" t="str">
        <f t="shared" si="3"/>
        <v/>
      </c>
      <c r="AI23" s="77"/>
      <c r="AJ23" s="77" t="str">
        <f t="shared" si="22"/>
        <v/>
      </c>
      <c r="AK23" s="77" t="str">
        <f t="shared" si="18"/>
        <v/>
      </c>
      <c r="AL23" s="77"/>
      <c r="AM23" s="77"/>
      <c r="AN23" s="77"/>
      <c r="AO23" s="77"/>
      <c r="AP23" s="108"/>
      <c r="AQ23"/>
      <c r="AR23" s="128"/>
      <c r="AS23" s="134"/>
      <c r="AT23" s="93" t="str">
        <f t="shared" si="19"/>
        <v/>
      </c>
      <c r="AU23" s="110" t="str">
        <f t="shared" si="10"/>
        <v/>
      </c>
      <c r="AV23" s="65" t="str">
        <f t="shared" si="4"/>
        <v/>
      </c>
      <c r="AW23" s="77"/>
      <c r="AX23" s="77" t="str">
        <f t="shared" si="23"/>
        <v/>
      </c>
      <c r="AY23" s="77" t="str">
        <f t="shared" si="21"/>
        <v/>
      </c>
      <c r="AZ23" s="77"/>
      <c r="BA23" s="77"/>
      <c r="BB23" s="77"/>
      <c r="BC23" s="77"/>
      <c r="BD23" s="108"/>
      <c r="BE23" s="77"/>
      <c r="BG23" s="77"/>
    </row>
    <row r="24" spans="2:59" ht="45" hidden="1" customHeight="1">
      <c r="B24" s="73"/>
      <c r="C24" s="32" t="s">
        <v>62</v>
      </c>
      <c r="D24" s="8">
        <v>9</v>
      </c>
      <c r="E24" s="56"/>
      <c r="F24" s="56"/>
      <c r="G24" s="136"/>
      <c r="H24" s="137"/>
      <c r="I24" s="127"/>
      <c r="J24" s="58"/>
      <c r="K24" s="58"/>
      <c r="L24" s="58"/>
      <c r="M24" s="4"/>
      <c r="P24" s="128"/>
      <c r="Q24" s="134"/>
      <c r="R24" s="93" t="str">
        <f t="shared" si="11"/>
        <v/>
      </c>
      <c r="S24" s="110" t="str">
        <f t="shared" si="24"/>
        <v/>
      </c>
      <c r="T24" s="65" t="str">
        <f t="shared" si="25"/>
        <v/>
      </c>
      <c r="U24" s="77"/>
      <c r="V24" s="77" t="str">
        <f t="shared" si="14"/>
        <v/>
      </c>
      <c r="W24" s="77" t="str">
        <f t="shared" si="15"/>
        <v/>
      </c>
      <c r="X24" s="77"/>
      <c r="Y24" s="77"/>
      <c r="Z24" s="77"/>
      <c r="AA24" s="77"/>
      <c r="AB24" s="108"/>
      <c r="AD24" s="128"/>
      <c r="AE24" s="134"/>
      <c r="AF24" s="93" t="str">
        <f t="shared" si="16"/>
        <v/>
      </c>
      <c r="AG24" s="110" t="str">
        <f t="shared" si="9"/>
        <v/>
      </c>
      <c r="AH24" s="65" t="str">
        <f t="shared" si="3"/>
        <v/>
      </c>
      <c r="AI24" s="77"/>
      <c r="AJ24" s="77" t="str">
        <f t="shared" si="22"/>
        <v/>
      </c>
      <c r="AK24" s="77" t="str">
        <f t="shared" si="18"/>
        <v/>
      </c>
      <c r="AL24" s="77"/>
      <c r="AM24" s="77"/>
      <c r="AN24" s="77"/>
      <c r="AO24" s="77"/>
      <c r="AP24" s="108"/>
      <c r="AQ24"/>
      <c r="AR24" s="128"/>
      <c r="AS24" s="134"/>
      <c r="AT24" s="93" t="str">
        <f t="shared" si="19"/>
        <v/>
      </c>
      <c r="AU24" s="110" t="str">
        <f t="shared" si="10"/>
        <v/>
      </c>
      <c r="AV24" s="65" t="str">
        <f t="shared" si="4"/>
        <v/>
      </c>
      <c r="AW24" s="77"/>
      <c r="AX24" s="77" t="str">
        <f t="shared" si="23"/>
        <v/>
      </c>
      <c r="AY24" s="77" t="str">
        <f t="shared" si="21"/>
        <v/>
      </c>
      <c r="AZ24" s="77"/>
      <c r="BA24" s="77"/>
      <c r="BB24" s="77"/>
      <c r="BC24" s="77"/>
      <c r="BD24" s="108"/>
      <c r="BE24" s="77"/>
      <c r="BG24" s="77"/>
    </row>
    <row r="25" spans="2:59" ht="45" hidden="1" customHeight="1">
      <c r="B25" s="74"/>
      <c r="C25" s="27" t="s">
        <v>62</v>
      </c>
      <c r="D25" s="25">
        <v>10</v>
      </c>
      <c r="E25" s="7"/>
      <c r="F25" s="7"/>
      <c r="G25" s="138"/>
      <c r="H25" s="139"/>
      <c r="I25" s="140"/>
      <c r="J25" s="6"/>
      <c r="K25" s="6"/>
      <c r="L25" s="6"/>
      <c r="M25" s="4"/>
      <c r="P25" s="129"/>
      <c r="Q25" s="135"/>
      <c r="R25" s="97" t="str">
        <f t="shared" si="11"/>
        <v/>
      </c>
      <c r="S25" s="111" t="str">
        <f t="shared" si="24"/>
        <v/>
      </c>
      <c r="T25" s="65" t="str">
        <f t="shared" si="25"/>
        <v/>
      </c>
      <c r="U25" s="77"/>
      <c r="V25" s="77" t="str">
        <f t="shared" si="14"/>
        <v/>
      </c>
      <c r="W25" s="77" t="str">
        <f t="shared" si="15"/>
        <v/>
      </c>
      <c r="X25" s="77"/>
      <c r="Y25" s="77"/>
      <c r="Z25" s="77"/>
      <c r="AA25" s="77"/>
      <c r="AB25" s="108"/>
      <c r="AD25" s="129"/>
      <c r="AE25" s="135"/>
      <c r="AF25" s="97" t="str">
        <f t="shared" si="16"/>
        <v/>
      </c>
      <c r="AG25" s="111" t="str">
        <f t="shared" si="9"/>
        <v/>
      </c>
      <c r="AH25" s="66" t="str">
        <f t="shared" si="3"/>
        <v/>
      </c>
      <c r="AI25" s="77"/>
      <c r="AJ25" s="77" t="str">
        <f t="shared" si="22"/>
        <v/>
      </c>
      <c r="AK25" s="77" t="str">
        <f t="shared" si="18"/>
        <v/>
      </c>
      <c r="AL25" s="77"/>
      <c r="AM25" s="77"/>
      <c r="AN25" s="77"/>
      <c r="AO25" s="77"/>
      <c r="AP25" s="108"/>
      <c r="AQ25"/>
      <c r="AR25" s="129"/>
      <c r="AS25" s="135"/>
      <c r="AT25" s="97" t="str">
        <f t="shared" si="19"/>
        <v/>
      </c>
      <c r="AU25" s="111" t="str">
        <f t="shared" si="10"/>
        <v/>
      </c>
      <c r="AV25" s="66" t="str">
        <f t="shared" si="4"/>
        <v/>
      </c>
      <c r="AW25" s="77"/>
      <c r="AX25" s="77" t="str">
        <f t="shared" si="23"/>
        <v/>
      </c>
      <c r="AY25" s="77" t="str">
        <f t="shared" si="21"/>
        <v/>
      </c>
      <c r="AZ25" s="77"/>
      <c r="BA25" s="77"/>
      <c r="BB25" s="77"/>
      <c r="BC25" s="77"/>
      <c r="BD25" s="108"/>
      <c r="BE25" s="77"/>
      <c r="BG25" s="77"/>
    </row>
    <row r="26" spans="2:59" ht="45" hidden="1" customHeight="1">
      <c r="B26" s="23" t="s">
        <v>66</v>
      </c>
      <c r="C26" s="71" t="s">
        <v>62</v>
      </c>
      <c r="D26" s="22">
        <v>1</v>
      </c>
      <c r="E26" s="141"/>
      <c r="F26" s="141"/>
      <c r="G26" s="153"/>
      <c r="H26" s="142"/>
      <c r="I26" s="154"/>
      <c r="J26" s="148"/>
      <c r="K26" s="148"/>
      <c r="L26" s="148"/>
      <c r="M26" s="4"/>
      <c r="P26" s="155"/>
      <c r="Q26" s="133"/>
      <c r="R26" s="156" t="str">
        <f t="shared" si="11"/>
        <v/>
      </c>
      <c r="S26" s="96" t="str">
        <f t="shared" si="24"/>
        <v/>
      </c>
      <c r="T26" s="157" t="str">
        <f t="shared" si="25"/>
        <v/>
      </c>
      <c r="U26" s="77"/>
      <c r="V26" s="158" t="str">
        <f>IF(P26="x",S26,"")</f>
        <v/>
      </c>
      <c r="W26" s="158" t="str">
        <f>IF(P26="x",T26,"")</f>
        <v/>
      </c>
      <c r="X26" s="159">
        <f>_xlfn.MINIFS(S26:S35,S26:S35,"&gt;"&amp;0)</f>
        <v>0</v>
      </c>
      <c r="Y26" s="158" t="str">
        <f>_xlfn.XLOOKUP(X26,S26:S35,T26:T35,"",0,1)</f>
        <v/>
      </c>
      <c r="Z26" s="158" t="str">
        <f>_xlfn.XLOOKUP(AA26,T26:T35,S26:S35,"",0,1)</f>
        <v/>
      </c>
      <c r="AA26" s="158">
        <f>_xlfn.MINIFS(T26:T35,T26:T35,"&gt;"&amp;0)</f>
        <v>0</v>
      </c>
      <c r="AB26" s="160">
        <f>MAX(S26:S35)</f>
        <v>0</v>
      </c>
      <c r="AD26" s="155"/>
      <c r="AE26" s="133"/>
      <c r="AF26" s="156" t="str">
        <f>IF($F26="","",$F26)</f>
        <v/>
      </c>
      <c r="AG26" s="96" t="str">
        <f t="shared" ref="AG26:AG89" si="26">IF($H26="","",$H26*AE26)</f>
        <v/>
      </c>
      <c r="AH26" s="157" t="str">
        <f t="shared" ref="AH26:AH89" si="27">IF($I26="","",$I26*AE26)</f>
        <v/>
      </c>
      <c r="AI26" s="77"/>
      <c r="AJ26" s="158" t="str">
        <f>IF(AD26="x",AG26,"")</f>
        <v/>
      </c>
      <c r="AK26" s="158" t="str">
        <f>IF(AD26="x",AH26,"")</f>
        <v/>
      </c>
      <c r="AL26" s="159">
        <f>_xlfn.MINIFS(AG26:AG35,AG26:AG35,"&gt;"&amp;0)</f>
        <v>0</v>
      </c>
      <c r="AM26" s="158" t="str">
        <f>_xlfn.XLOOKUP(AL26,AG26:AG35,AH26:AH35,"",0,1)</f>
        <v/>
      </c>
      <c r="AN26" s="158" t="str">
        <f>_xlfn.XLOOKUP(AO26,AH26:AH35,AG26:AG35,"",0,1)</f>
        <v/>
      </c>
      <c r="AO26" s="158">
        <f>_xlfn.MINIFS(AH26:AH35,AH26:AH35,"&gt;"&amp;0)</f>
        <v>0</v>
      </c>
      <c r="AP26" s="160">
        <f>MAX(AG26:AG35)</f>
        <v>0</v>
      </c>
      <c r="AQ26"/>
      <c r="AR26" s="155"/>
      <c r="AS26" s="133"/>
      <c r="AT26" s="156" t="str">
        <f>IF($F26="","",$F26)</f>
        <v/>
      </c>
      <c r="AU26" s="96" t="str">
        <f t="shared" ref="AU26:AU89" si="28">IF($H26="","",$H26*AS26)</f>
        <v/>
      </c>
      <c r="AV26" s="157" t="str">
        <f t="shared" ref="AV26:AV89" si="29">IF($I26="","",$I26*AS26)</f>
        <v/>
      </c>
      <c r="AW26" s="77"/>
      <c r="AX26" s="158" t="str">
        <f>IF(AR26="x",AU26,"")</f>
        <v/>
      </c>
      <c r="AY26" s="158" t="str">
        <f>IF(AR26="x",AV26,"")</f>
        <v/>
      </c>
      <c r="AZ26" s="159">
        <f>_xlfn.MINIFS(AU26:AU35,AU26:AU35,"&gt;"&amp;0)</f>
        <v>0</v>
      </c>
      <c r="BA26" s="158" t="str">
        <f>_xlfn.XLOOKUP(AZ26,AU26:AU35,AV26:AV35,"",0,1)</f>
        <v/>
      </c>
      <c r="BB26" s="158" t="str">
        <f>_xlfn.XLOOKUP(BC26,AV26:AV35,AU26:AU35,"",0,1)</f>
        <v/>
      </c>
      <c r="BC26" s="158">
        <f>_xlfn.MINIFS(AV26:AV35,AV26:AV35,"&gt;"&amp;0)</f>
        <v>0</v>
      </c>
      <c r="BD26" s="160">
        <f>MAX(AU26:AU35)</f>
        <v>0</v>
      </c>
      <c r="BE26" s="77"/>
      <c r="BG26" s="77"/>
    </row>
    <row r="27" spans="2:59" ht="45" hidden="1" customHeight="1">
      <c r="B27" s="19"/>
      <c r="C27" s="32" t="s">
        <v>62</v>
      </c>
      <c r="D27" s="8">
        <v>2</v>
      </c>
      <c r="E27" s="56"/>
      <c r="F27" s="56"/>
      <c r="G27" s="136"/>
      <c r="H27" s="137"/>
      <c r="I27" s="127"/>
      <c r="J27" s="58"/>
      <c r="K27" s="58"/>
      <c r="L27" s="58"/>
      <c r="M27" s="4"/>
      <c r="P27" s="128"/>
      <c r="Q27" s="134"/>
      <c r="R27" s="93" t="str">
        <f t="shared" si="11"/>
        <v/>
      </c>
      <c r="S27" s="110" t="str">
        <f t="shared" si="24"/>
        <v/>
      </c>
      <c r="T27" s="65" t="str">
        <f t="shared" si="25"/>
        <v/>
      </c>
      <c r="U27" s="77"/>
      <c r="V27" s="77" t="str">
        <f t="shared" ref="V27:V35" si="30">IF(P27="x",S27,"")</f>
        <v/>
      </c>
      <c r="W27" s="77" t="str">
        <f t="shared" ref="W27:W35" si="31">IF(P27="x",T27,"")</f>
        <v/>
      </c>
      <c r="X27" s="77"/>
      <c r="Y27" s="77"/>
      <c r="Z27" s="77"/>
      <c r="AA27" s="77"/>
      <c r="AB27" s="108"/>
      <c r="AD27" s="128"/>
      <c r="AE27" s="134"/>
      <c r="AF27" s="93" t="str">
        <f t="shared" si="16"/>
        <v/>
      </c>
      <c r="AG27" s="110" t="str">
        <f t="shared" si="26"/>
        <v/>
      </c>
      <c r="AH27" s="65" t="str">
        <f t="shared" si="27"/>
        <v/>
      </c>
      <c r="AI27" s="77"/>
      <c r="AJ27" s="77" t="str">
        <f t="shared" ref="AJ27" si="32">IF(AD27="x",AG27,"")</f>
        <v/>
      </c>
      <c r="AK27" s="77" t="str">
        <f t="shared" ref="AK27:AK35" si="33">IF(AD27="x",AH27,"")</f>
        <v/>
      </c>
      <c r="AL27" s="77"/>
      <c r="AM27" s="77"/>
      <c r="AN27" s="77"/>
      <c r="AO27" s="77"/>
      <c r="AP27" s="108"/>
      <c r="AQ27"/>
      <c r="AR27" s="128"/>
      <c r="AS27" s="134"/>
      <c r="AT27" s="93" t="str">
        <f t="shared" si="19"/>
        <v/>
      </c>
      <c r="AU27" s="110" t="str">
        <f t="shared" si="28"/>
        <v/>
      </c>
      <c r="AV27" s="65" t="str">
        <f t="shared" si="29"/>
        <v/>
      </c>
      <c r="AW27" s="77"/>
      <c r="AX27" s="77" t="str">
        <f t="shared" ref="AX27" si="34">IF(AR27="x",AU27,"")</f>
        <v/>
      </c>
      <c r="AY27" s="77" t="str">
        <f t="shared" ref="AY27:AY35" si="35">IF(AR27="x",AV27,"")</f>
        <v/>
      </c>
      <c r="AZ27" s="77"/>
      <c r="BA27" s="77"/>
      <c r="BB27" s="77"/>
      <c r="BC27" s="77"/>
      <c r="BD27" s="108"/>
      <c r="BE27" s="77"/>
      <c r="BG27" s="77"/>
    </row>
    <row r="28" spans="2:59" ht="45" hidden="1" customHeight="1">
      <c r="B28" s="19"/>
      <c r="C28" s="32" t="s">
        <v>62</v>
      </c>
      <c r="D28" s="8">
        <v>3</v>
      </c>
      <c r="E28" s="56"/>
      <c r="F28" s="56"/>
      <c r="G28" s="136"/>
      <c r="H28" s="137"/>
      <c r="I28" s="127"/>
      <c r="J28" s="58"/>
      <c r="K28" s="58"/>
      <c r="L28" s="58"/>
      <c r="M28" s="4"/>
      <c r="P28" s="128"/>
      <c r="Q28" s="134"/>
      <c r="R28" s="93" t="str">
        <f t="shared" si="11"/>
        <v/>
      </c>
      <c r="S28" s="110" t="str">
        <f t="shared" si="24"/>
        <v/>
      </c>
      <c r="T28" s="65" t="str">
        <f t="shared" si="25"/>
        <v/>
      </c>
      <c r="U28" s="77"/>
      <c r="V28" s="77" t="str">
        <f t="shared" si="30"/>
        <v/>
      </c>
      <c r="W28" s="77" t="str">
        <f t="shared" si="31"/>
        <v/>
      </c>
      <c r="X28" s="77"/>
      <c r="Y28" s="77"/>
      <c r="Z28" s="77"/>
      <c r="AA28" s="77"/>
      <c r="AB28" s="108"/>
      <c r="AD28" s="128"/>
      <c r="AE28" s="134"/>
      <c r="AF28" s="93" t="str">
        <f t="shared" si="16"/>
        <v/>
      </c>
      <c r="AG28" s="110" t="str">
        <f t="shared" si="26"/>
        <v/>
      </c>
      <c r="AH28" s="65" t="str">
        <f t="shared" si="27"/>
        <v/>
      </c>
      <c r="AI28" s="77"/>
      <c r="AJ28" s="77" t="str">
        <f>IF(AD28="x",AG28,"")</f>
        <v/>
      </c>
      <c r="AK28" s="77" t="str">
        <f t="shared" si="33"/>
        <v/>
      </c>
      <c r="AL28" s="77"/>
      <c r="AM28" s="77"/>
      <c r="AN28" s="77"/>
      <c r="AO28" s="77"/>
      <c r="AP28" s="108"/>
      <c r="AQ28"/>
      <c r="AR28" s="128"/>
      <c r="AS28" s="134"/>
      <c r="AT28" s="93" t="str">
        <f t="shared" si="19"/>
        <v/>
      </c>
      <c r="AU28" s="110" t="str">
        <f t="shared" si="28"/>
        <v/>
      </c>
      <c r="AV28" s="65" t="str">
        <f t="shared" si="29"/>
        <v/>
      </c>
      <c r="AW28" s="77"/>
      <c r="AX28" s="77" t="str">
        <f>IF(AR28="x",AU28,"")</f>
        <v/>
      </c>
      <c r="AY28" s="77" t="str">
        <f t="shared" si="35"/>
        <v/>
      </c>
      <c r="AZ28" s="77"/>
      <c r="BA28" s="77"/>
      <c r="BB28" s="77"/>
      <c r="BC28" s="77"/>
      <c r="BD28" s="108"/>
      <c r="BE28" s="77"/>
      <c r="BG28" s="77"/>
    </row>
    <row r="29" spans="2:59" ht="45" hidden="1" customHeight="1">
      <c r="B29" s="19"/>
      <c r="C29" s="32" t="s">
        <v>62</v>
      </c>
      <c r="D29" s="8">
        <v>4</v>
      </c>
      <c r="E29" s="56"/>
      <c r="F29" s="56"/>
      <c r="G29" s="136"/>
      <c r="H29" s="137"/>
      <c r="I29" s="127"/>
      <c r="J29" s="58"/>
      <c r="K29" s="58"/>
      <c r="L29" s="58"/>
      <c r="M29" s="4"/>
      <c r="P29" s="128"/>
      <c r="Q29" s="134"/>
      <c r="R29" s="93" t="str">
        <f t="shared" si="11"/>
        <v/>
      </c>
      <c r="S29" s="110" t="str">
        <f t="shared" si="24"/>
        <v/>
      </c>
      <c r="T29" s="65" t="str">
        <f t="shared" si="25"/>
        <v/>
      </c>
      <c r="U29" s="77"/>
      <c r="V29" s="77" t="str">
        <f t="shared" si="30"/>
        <v/>
      </c>
      <c r="W29" s="77" t="str">
        <f t="shared" si="31"/>
        <v/>
      </c>
      <c r="X29" s="77"/>
      <c r="Y29" s="77"/>
      <c r="Z29" s="77"/>
      <c r="AA29" s="77"/>
      <c r="AB29" s="108"/>
      <c r="AD29" s="128"/>
      <c r="AE29" s="134"/>
      <c r="AF29" s="93" t="str">
        <f t="shared" si="16"/>
        <v/>
      </c>
      <c r="AG29" s="110" t="str">
        <f t="shared" si="26"/>
        <v/>
      </c>
      <c r="AH29" s="65" t="str">
        <f t="shared" si="27"/>
        <v/>
      </c>
      <c r="AI29" s="77"/>
      <c r="AJ29" s="77" t="str">
        <f t="shared" ref="AJ29:AJ35" si="36">IF(AD29="x",AG29,"")</f>
        <v/>
      </c>
      <c r="AK29" s="77" t="str">
        <f t="shared" si="33"/>
        <v/>
      </c>
      <c r="AL29" s="77"/>
      <c r="AM29" s="77"/>
      <c r="AN29" s="77"/>
      <c r="AO29" s="77"/>
      <c r="AP29" s="108"/>
      <c r="AQ29"/>
      <c r="AR29" s="128"/>
      <c r="AS29" s="134"/>
      <c r="AT29" s="93" t="str">
        <f t="shared" si="19"/>
        <v/>
      </c>
      <c r="AU29" s="110" t="str">
        <f t="shared" si="28"/>
        <v/>
      </c>
      <c r="AV29" s="65" t="str">
        <f t="shared" si="29"/>
        <v/>
      </c>
      <c r="AW29" s="77"/>
      <c r="AX29" s="77" t="str">
        <f t="shared" ref="AX29:AX35" si="37">IF(AR29="x",AU29,"")</f>
        <v/>
      </c>
      <c r="AY29" s="77" t="str">
        <f t="shared" si="35"/>
        <v/>
      </c>
      <c r="AZ29" s="77"/>
      <c r="BA29" s="77"/>
      <c r="BB29" s="77"/>
      <c r="BC29" s="77"/>
      <c r="BD29" s="108"/>
      <c r="BE29" s="77"/>
      <c r="BG29" s="77"/>
    </row>
    <row r="30" spans="2:59" ht="45" hidden="1" customHeight="1">
      <c r="B30" s="19"/>
      <c r="C30" s="32" t="s">
        <v>62</v>
      </c>
      <c r="D30" s="8">
        <v>5</v>
      </c>
      <c r="E30" s="56"/>
      <c r="F30" s="56"/>
      <c r="G30" s="136"/>
      <c r="H30" s="137"/>
      <c r="I30" s="127"/>
      <c r="J30" s="58"/>
      <c r="K30" s="58"/>
      <c r="L30" s="58"/>
      <c r="M30" s="4"/>
      <c r="P30" s="128"/>
      <c r="Q30" s="134"/>
      <c r="R30" s="93" t="str">
        <f t="shared" si="11"/>
        <v/>
      </c>
      <c r="S30" s="110" t="str">
        <f t="shared" ref="S30:S123" si="38">IF($H30="","",$H30*Q30)</f>
        <v/>
      </c>
      <c r="T30" s="65" t="str">
        <f t="shared" ref="T30:T123" si="39">IF($I30="","",$I30*Q30)</f>
        <v/>
      </c>
      <c r="U30" s="77"/>
      <c r="V30" s="77" t="str">
        <f t="shared" si="30"/>
        <v/>
      </c>
      <c r="W30" s="77" t="str">
        <f t="shared" si="31"/>
        <v/>
      </c>
      <c r="X30" s="77"/>
      <c r="Y30" s="77"/>
      <c r="Z30" s="77"/>
      <c r="AA30" s="77"/>
      <c r="AB30" s="108"/>
      <c r="AD30" s="128"/>
      <c r="AE30" s="134"/>
      <c r="AF30" s="93" t="str">
        <f t="shared" si="16"/>
        <v/>
      </c>
      <c r="AG30" s="110" t="str">
        <f t="shared" si="26"/>
        <v/>
      </c>
      <c r="AH30" s="65" t="str">
        <f t="shared" si="27"/>
        <v/>
      </c>
      <c r="AI30" s="77"/>
      <c r="AJ30" s="77" t="str">
        <f t="shared" si="36"/>
        <v/>
      </c>
      <c r="AK30" s="77" t="str">
        <f t="shared" si="33"/>
        <v/>
      </c>
      <c r="AL30" s="77"/>
      <c r="AM30" s="77"/>
      <c r="AN30" s="77"/>
      <c r="AO30" s="77"/>
      <c r="AP30" s="108"/>
      <c r="AQ30"/>
      <c r="AR30" s="128"/>
      <c r="AS30" s="134"/>
      <c r="AT30" s="93" t="str">
        <f t="shared" si="19"/>
        <v/>
      </c>
      <c r="AU30" s="110" t="str">
        <f t="shared" si="28"/>
        <v/>
      </c>
      <c r="AV30" s="65" t="str">
        <f t="shared" si="29"/>
        <v/>
      </c>
      <c r="AW30" s="77"/>
      <c r="AX30" s="77" t="str">
        <f t="shared" si="37"/>
        <v/>
      </c>
      <c r="AY30" s="77" t="str">
        <f t="shared" si="35"/>
        <v/>
      </c>
      <c r="AZ30" s="77"/>
      <c r="BA30" s="77"/>
      <c r="BB30" s="77"/>
      <c r="BC30" s="77"/>
      <c r="BD30" s="108"/>
      <c r="BE30" s="77"/>
      <c r="BG30" s="77"/>
    </row>
    <row r="31" spans="2:59" ht="45" hidden="1" customHeight="1">
      <c r="B31" s="19"/>
      <c r="C31" s="32" t="s">
        <v>62</v>
      </c>
      <c r="D31" s="8">
        <v>6</v>
      </c>
      <c r="E31" s="56"/>
      <c r="F31" s="56"/>
      <c r="G31" s="136"/>
      <c r="H31" s="137"/>
      <c r="I31" s="127"/>
      <c r="J31" s="58"/>
      <c r="K31" s="58"/>
      <c r="L31" s="58"/>
      <c r="M31" s="4"/>
      <c r="P31" s="128"/>
      <c r="Q31" s="134"/>
      <c r="R31" s="93" t="str">
        <f t="shared" si="11"/>
        <v/>
      </c>
      <c r="S31" s="110" t="str">
        <f t="shared" si="38"/>
        <v/>
      </c>
      <c r="T31" s="65" t="str">
        <f t="shared" si="39"/>
        <v/>
      </c>
      <c r="U31" s="77"/>
      <c r="V31" s="77" t="str">
        <f t="shared" si="30"/>
        <v/>
      </c>
      <c r="W31" s="77" t="str">
        <f t="shared" si="31"/>
        <v/>
      </c>
      <c r="X31" s="77"/>
      <c r="Y31" s="77"/>
      <c r="Z31" s="77"/>
      <c r="AA31" s="77"/>
      <c r="AB31" s="108"/>
      <c r="AD31" s="128"/>
      <c r="AE31" s="134"/>
      <c r="AF31" s="93" t="str">
        <f t="shared" si="16"/>
        <v/>
      </c>
      <c r="AG31" s="110" t="str">
        <f t="shared" si="26"/>
        <v/>
      </c>
      <c r="AH31" s="65" t="str">
        <f t="shared" si="27"/>
        <v/>
      </c>
      <c r="AI31" s="77"/>
      <c r="AJ31" s="77" t="str">
        <f t="shared" si="36"/>
        <v/>
      </c>
      <c r="AK31" s="77" t="str">
        <f t="shared" si="33"/>
        <v/>
      </c>
      <c r="AL31" s="77"/>
      <c r="AM31" s="77"/>
      <c r="AN31" s="77"/>
      <c r="AO31" s="77"/>
      <c r="AP31" s="108"/>
      <c r="AQ31"/>
      <c r="AR31" s="128"/>
      <c r="AS31" s="134"/>
      <c r="AT31" s="93" t="str">
        <f t="shared" si="19"/>
        <v/>
      </c>
      <c r="AU31" s="110" t="str">
        <f t="shared" si="28"/>
        <v/>
      </c>
      <c r="AV31" s="65" t="str">
        <f t="shared" si="29"/>
        <v/>
      </c>
      <c r="AW31" s="77"/>
      <c r="AX31" s="77" t="str">
        <f t="shared" si="37"/>
        <v/>
      </c>
      <c r="AY31" s="77" t="str">
        <f t="shared" si="35"/>
        <v/>
      </c>
      <c r="AZ31" s="77"/>
      <c r="BA31" s="77"/>
      <c r="BB31" s="77"/>
      <c r="BC31" s="77"/>
      <c r="BD31" s="108"/>
      <c r="BE31" s="77"/>
      <c r="BG31" s="77"/>
    </row>
    <row r="32" spans="2:59" ht="45" hidden="1" customHeight="1">
      <c r="B32" s="19"/>
      <c r="C32" s="32" t="s">
        <v>62</v>
      </c>
      <c r="D32" s="8">
        <v>7</v>
      </c>
      <c r="E32" s="56"/>
      <c r="F32" s="56"/>
      <c r="G32" s="136"/>
      <c r="H32" s="137"/>
      <c r="I32" s="127"/>
      <c r="J32" s="58"/>
      <c r="K32" s="58"/>
      <c r="L32" s="58"/>
      <c r="M32" s="4"/>
      <c r="P32" s="128"/>
      <c r="Q32" s="134"/>
      <c r="R32" s="93" t="str">
        <f t="shared" si="11"/>
        <v/>
      </c>
      <c r="S32" s="110" t="str">
        <f t="shared" si="38"/>
        <v/>
      </c>
      <c r="T32" s="65" t="str">
        <f t="shared" si="39"/>
        <v/>
      </c>
      <c r="U32" s="77"/>
      <c r="V32" s="77" t="str">
        <f t="shared" si="30"/>
        <v/>
      </c>
      <c r="W32" s="77" t="str">
        <f t="shared" si="31"/>
        <v/>
      </c>
      <c r="X32" s="77"/>
      <c r="Y32" s="77"/>
      <c r="Z32" s="77"/>
      <c r="AA32" s="77"/>
      <c r="AB32" s="108"/>
      <c r="AD32" s="128"/>
      <c r="AE32" s="134"/>
      <c r="AF32" s="93" t="str">
        <f t="shared" si="16"/>
        <v/>
      </c>
      <c r="AG32" s="110" t="str">
        <f t="shared" si="26"/>
        <v/>
      </c>
      <c r="AH32" s="65" t="str">
        <f t="shared" si="27"/>
        <v/>
      </c>
      <c r="AI32" s="77"/>
      <c r="AJ32" s="77" t="str">
        <f t="shared" si="36"/>
        <v/>
      </c>
      <c r="AK32" s="77" t="str">
        <f t="shared" si="33"/>
        <v/>
      </c>
      <c r="AL32" s="77"/>
      <c r="AM32" s="77"/>
      <c r="AN32" s="77"/>
      <c r="AO32" s="77"/>
      <c r="AP32" s="108"/>
      <c r="AQ32"/>
      <c r="AR32" s="128"/>
      <c r="AS32" s="134"/>
      <c r="AT32" s="93" t="str">
        <f t="shared" si="19"/>
        <v/>
      </c>
      <c r="AU32" s="110" t="str">
        <f t="shared" si="28"/>
        <v/>
      </c>
      <c r="AV32" s="65" t="str">
        <f t="shared" si="29"/>
        <v/>
      </c>
      <c r="AW32" s="77"/>
      <c r="AX32" s="77" t="str">
        <f t="shared" si="37"/>
        <v/>
      </c>
      <c r="AY32" s="77" t="str">
        <f t="shared" si="35"/>
        <v/>
      </c>
      <c r="AZ32" s="77"/>
      <c r="BA32" s="77"/>
      <c r="BB32" s="77"/>
      <c r="BC32" s="77"/>
      <c r="BD32" s="108"/>
      <c r="BE32" s="77"/>
      <c r="BG32" s="77"/>
    </row>
    <row r="33" spans="2:59" ht="45" hidden="1" customHeight="1">
      <c r="B33" s="19"/>
      <c r="C33" s="32" t="s">
        <v>62</v>
      </c>
      <c r="D33" s="8">
        <v>8</v>
      </c>
      <c r="E33" s="56"/>
      <c r="F33" s="56"/>
      <c r="G33" s="136"/>
      <c r="H33" s="137"/>
      <c r="I33" s="127"/>
      <c r="J33" s="58"/>
      <c r="K33" s="58"/>
      <c r="L33" s="58"/>
      <c r="M33" s="4"/>
      <c r="P33" s="128"/>
      <c r="Q33" s="134"/>
      <c r="R33" s="93" t="str">
        <f t="shared" si="11"/>
        <v/>
      </c>
      <c r="S33" s="110" t="str">
        <f t="shared" si="38"/>
        <v/>
      </c>
      <c r="T33" s="65" t="str">
        <f t="shared" si="39"/>
        <v/>
      </c>
      <c r="U33" s="77"/>
      <c r="V33" s="77" t="str">
        <f t="shared" si="30"/>
        <v/>
      </c>
      <c r="W33" s="77" t="str">
        <f t="shared" si="31"/>
        <v/>
      </c>
      <c r="X33" s="77"/>
      <c r="Y33" s="77"/>
      <c r="Z33" s="77"/>
      <c r="AA33" s="77"/>
      <c r="AB33" s="108"/>
      <c r="AD33" s="128"/>
      <c r="AE33" s="134"/>
      <c r="AF33" s="93" t="str">
        <f t="shared" si="16"/>
        <v/>
      </c>
      <c r="AG33" s="110" t="str">
        <f t="shared" si="26"/>
        <v/>
      </c>
      <c r="AH33" s="65" t="str">
        <f t="shared" si="27"/>
        <v/>
      </c>
      <c r="AI33" s="77"/>
      <c r="AJ33" s="77" t="str">
        <f t="shared" si="36"/>
        <v/>
      </c>
      <c r="AK33" s="77" t="str">
        <f t="shared" si="33"/>
        <v/>
      </c>
      <c r="AL33" s="77"/>
      <c r="AM33" s="77"/>
      <c r="AN33" s="77"/>
      <c r="AO33" s="77"/>
      <c r="AP33" s="108"/>
      <c r="AQ33"/>
      <c r="AR33" s="128"/>
      <c r="AS33" s="134"/>
      <c r="AT33" s="93" t="str">
        <f t="shared" si="19"/>
        <v/>
      </c>
      <c r="AU33" s="110" t="str">
        <f t="shared" si="28"/>
        <v/>
      </c>
      <c r="AV33" s="65" t="str">
        <f t="shared" si="29"/>
        <v/>
      </c>
      <c r="AW33" s="77"/>
      <c r="AX33" s="77" t="str">
        <f t="shared" si="37"/>
        <v/>
      </c>
      <c r="AY33" s="77" t="str">
        <f t="shared" si="35"/>
        <v/>
      </c>
      <c r="AZ33" s="77"/>
      <c r="BA33" s="77"/>
      <c r="BB33" s="77"/>
      <c r="BC33" s="77"/>
      <c r="BD33" s="108"/>
      <c r="BE33" s="77"/>
      <c r="BG33" s="77"/>
    </row>
    <row r="34" spans="2:59" ht="45" hidden="1" customHeight="1">
      <c r="B34" s="19"/>
      <c r="C34" s="32" t="s">
        <v>62</v>
      </c>
      <c r="D34" s="8">
        <v>9</v>
      </c>
      <c r="E34" s="56"/>
      <c r="F34" s="56"/>
      <c r="G34" s="136"/>
      <c r="H34" s="137"/>
      <c r="I34" s="127"/>
      <c r="J34" s="58"/>
      <c r="K34" s="58"/>
      <c r="L34" s="58"/>
      <c r="M34" s="4"/>
      <c r="P34" s="128"/>
      <c r="Q34" s="134"/>
      <c r="R34" s="93" t="str">
        <f t="shared" si="11"/>
        <v/>
      </c>
      <c r="S34" s="110" t="str">
        <f t="shared" si="38"/>
        <v/>
      </c>
      <c r="T34" s="65" t="str">
        <f t="shared" si="39"/>
        <v/>
      </c>
      <c r="U34" s="77"/>
      <c r="V34" s="77" t="str">
        <f t="shared" si="30"/>
        <v/>
      </c>
      <c r="W34" s="77" t="str">
        <f t="shared" si="31"/>
        <v/>
      </c>
      <c r="X34" s="77"/>
      <c r="Y34" s="77"/>
      <c r="Z34" s="77"/>
      <c r="AA34" s="77"/>
      <c r="AB34" s="108"/>
      <c r="AD34" s="128"/>
      <c r="AE34" s="134"/>
      <c r="AF34" s="93" t="str">
        <f t="shared" si="16"/>
        <v/>
      </c>
      <c r="AG34" s="110" t="str">
        <f t="shared" si="26"/>
        <v/>
      </c>
      <c r="AH34" s="65" t="str">
        <f t="shared" si="27"/>
        <v/>
      </c>
      <c r="AI34" s="77"/>
      <c r="AJ34" s="77" t="str">
        <f t="shared" si="36"/>
        <v/>
      </c>
      <c r="AK34" s="77" t="str">
        <f t="shared" si="33"/>
        <v/>
      </c>
      <c r="AL34" s="77"/>
      <c r="AM34" s="77"/>
      <c r="AN34" s="77"/>
      <c r="AO34" s="77"/>
      <c r="AP34" s="108"/>
      <c r="AQ34"/>
      <c r="AR34" s="128"/>
      <c r="AS34" s="134"/>
      <c r="AT34" s="93" t="str">
        <f t="shared" si="19"/>
        <v/>
      </c>
      <c r="AU34" s="110" t="str">
        <f t="shared" si="28"/>
        <v/>
      </c>
      <c r="AV34" s="65" t="str">
        <f t="shared" si="29"/>
        <v/>
      </c>
      <c r="AW34" s="77"/>
      <c r="AX34" s="77" t="str">
        <f t="shared" si="37"/>
        <v/>
      </c>
      <c r="AY34" s="77" t="str">
        <f t="shared" si="35"/>
        <v/>
      </c>
      <c r="AZ34" s="77"/>
      <c r="BA34" s="77"/>
      <c r="BB34" s="77"/>
      <c r="BC34" s="77"/>
      <c r="BD34" s="108"/>
      <c r="BE34" s="77"/>
      <c r="BG34" s="77"/>
    </row>
    <row r="35" spans="2:59" ht="45" hidden="1" customHeight="1">
      <c r="B35" s="20"/>
      <c r="C35" s="27" t="s">
        <v>62</v>
      </c>
      <c r="D35" s="25">
        <v>10</v>
      </c>
      <c r="E35" s="7"/>
      <c r="F35" s="7"/>
      <c r="G35" s="138"/>
      <c r="H35" s="139"/>
      <c r="I35" s="140"/>
      <c r="J35" s="6"/>
      <c r="K35" s="6"/>
      <c r="L35" s="6"/>
      <c r="M35" s="4"/>
      <c r="P35" s="129"/>
      <c r="Q35" s="135"/>
      <c r="R35" s="97" t="str">
        <f t="shared" si="11"/>
        <v/>
      </c>
      <c r="S35" s="111" t="str">
        <f t="shared" si="38"/>
        <v/>
      </c>
      <c r="T35" s="66" t="str">
        <f t="shared" si="39"/>
        <v/>
      </c>
      <c r="U35" s="77"/>
      <c r="V35" s="78" t="str">
        <f t="shared" si="30"/>
        <v/>
      </c>
      <c r="W35" s="78" t="str">
        <f t="shared" si="31"/>
        <v/>
      </c>
      <c r="X35" s="78"/>
      <c r="Y35" s="78"/>
      <c r="Z35" s="78"/>
      <c r="AA35" s="78"/>
      <c r="AB35" s="109"/>
      <c r="AD35" s="129"/>
      <c r="AE35" s="135"/>
      <c r="AF35" s="97" t="str">
        <f t="shared" si="16"/>
        <v/>
      </c>
      <c r="AG35" s="111" t="str">
        <f t="shared" si="26"/>
        <v/>
      </c>
      <c r="AH35" s="66" t="str">
        <f t="shared" si="27"/>
        <v/>
      </c>
      <c r="AI35" s="77"/>
      <c r="AJ35" s="77" t="str">
        <f t="shared" si="36"/>
        <v/>
      </c>
      <c r="AK35" s="77" t="str">
        <f t="shared" si="33"/>
        <v/>
      </c>
      <c r="AL35" s="77"/>
      <c r="AM35" s="77"/>
      <c r="AN35" s="77"/>
      <c r="AO35" s="77"/>
      <c r="AP35" s="108"/>
      <c r="AQ35"/>
      <c r="AR35" s="129"/>
      <c r="AS35" s="135"/>
      <c r="AT35" s="97" t="str">
        <f t="shared" si="19"/>
        <v/>
      </c>
      <c r="AU35" s="111" t="str">
        <f t="shared" si="28"/>
        <v/>
      </c>
      <c r="AV35" s="66" t="str">
        <f t="shared" si="29"/>
        <v/>
      </c>
      <c r="AW35" s="77"/>
      <c r="AX35" s="77" t="str">
        <f t="shared" si="37"/>
        <v/>
      </c>
      <c r="AY35" s="77" t="str">
        <f t="shared" si="35"/>
        <v/>
      </c>
      <c r="AZ35" s="77"/>
      <c r="BA35" s="77"/>
      <c r="BB35" s="77"/>
      <c r="BC35" s="77"/>
      <c r="BD35" s="108"/>
      <c r="BE35" s="77"/>
      <c r="BG35" s="77"/>
    </row>
    <row r="36" spans="2:59" ht="92.25" customHeight="1">
      <c r="B36" s="23" t="s">
        <v>67</v>
      </c>
      <c r="C36" s="71" t="s">
        <v>68</v>
      </c>
      <c r="D36" s="22">
        <v>1</v>
      </c>
      <c r="E36" s="148" t="s">
        <v>69</v>
      </c>
      <c r="F36" s="141" t="s">
        <v>70</v>
      </c>
      <c r="G36" s="153" t="s">
        <v>71</v>
      </c>
      <c r="H36" s="142">
        <v>0.47056997100976805</v>
      </c>
      <c r="I36" s="154"/>
      <c r="J36" s="148"/>
      <c r="K36" s="148"/>
      <c r="L36" s="148"/>
      <c r="M36" s="4"/>
      <c r="P36" s="155" t="s">
        <v>56</v>
      </c>
      <c r="Q36" s="133">
        <v>56</v>
      </c>
      <c r="R36" s="156" t="str">
        <f t="shared" si="11"/>
        <v>m²</v>
      </c>
      <c r="S36" s="96">
        <f t="shared" si="38"/>
        <v>26.351918376547012</v>
      </c>
      <c r="T36" s="157" t="str">
        <f t="shared" si="39"/>
        <v/>
      </c>
      <c r="U36" s="77"/>
      <c r="V36" s="158">
        <f>IF(P36="x",S36,"")</f>
        <v>26.351918376547012</v>
      </c>
      <c r="W36" s="158" t="str">
        <f>IF(P36="x",T36,"")</f>
        <v/>
      </c>
      <c r="X36" s="159">
        <f>_xlfn.MINIFS(S36:S45,S36:S45,"&gt;"&amp;0)</f>
        <v>26.351918376547012</v>
      </c>
      <c r="Y36" s="158" t="str">
        <f>_xlfn.XLOOKUP(X36,S36:S45,T36:T45,"",0,1)</f>
        <v/>
      </c>
      <c r="Z36" s="158" t="str">
        <f>_xlfn.XLOOKUP(AA36,T36:T45,S36:S45,"",0,1)</f>
        <v/>
      </c>
      <c r="AA36" s="158">
        <f>_xlfn.MINIFS(T36:T45,T36:T45,"&gt;"&amp;0)</f>
        <v>0</v>
      </c>
      <c r="AB36" s="160">
        <f>MAX(S36:S45)</f>
        <v>26.351918376547012</v>
      </c>
      <c r="AD36" s="155"/>
      <c r="AE36" s="133"/>
      <c r="AF36" s="156" t="str">
        <f>IF($F36="","",$F36)</f>
        <v>m²</v>
      </c>
      <c r="AG36" s="96">
        <f t="shared" si="26"/>
        <v>0</v>
      </c>
      <c r="AH36" s="157" t="str">
        <f t="shared" si="27"/>
        <v/>
      </c>
      <c r="AI36" s="77"/>
      <c r="AJ36" s="158" t="str">
        <f>IF(AD36="x",AG36,"")</f>
        <v/>
      </c>
      <c r="AK36" s="158" t="str">
        <f>IF(AD36="x",AH36,"")</f>
        <v/>
      </c>
      <c r="AL36" s="159">
        <f>_xlfn.MINIFS(AG36:AG45,AG36:AG45,"&gt;"&amp;0)</f>
        <v>0</v>
      </c>
      <c r="AM36" s="158" t="str">
        <f>_xlfn.XLOOKUP(AL36,AG36:AG45,AH36:AH45,"",0,1)</f>
        <v/>
      </c>
      <c r="AN36" s="158" t="str">
        <f>_xlfn.XLOOKUP(AO36,AH36:AH45,AG36:AG45,"",0,1)</f>
        <v/>
      </c>
      <c r="AO36" s="158">
        <f>_xlfn.MINIFS(AH36:AH45,AH36:AH45,"&gt;"&amp;0)</f>
        <v>0</v>
      </c>
      <c r="AP36" s="160">
        <f>MAX(AG36:AG45)</f>
        <v>0</v>
      </c>
      <c r="AQ36"/>
      <c r="AR36" s="155"/>
      <c r="AS36" s="133"/>
      <c r="AT36" s="156" t="str">
        <f>IF($F36="","",$F36)</f>
        <v>m²</v>
      </c>
      <c r="AU36" s="96">
        <f t="shared" si="28"/>
        <v>0</v>
      </c>
      <c r="AV36" s="157" t="str">
        <f t="shared" si="29"/>
        <v/>
      </c>
      <c r="AW36" s="77"/>
      <c r="AX36" s="158" t="str">
        <f>IF(AR36="x",AU36,"")</f>
        <v/>
      </c>
      <c r="AY36" s="158" t="str">
        <f>IF(AR36="x",AV36,"")</f>
        <v/>
      </c>
      <c r="AZ36" s="159">
        <f>_xlfn.MINIFS(AU36:AU45,AU36:AU45,"&gt;"&amp;0)</f>
        <v>0</v>
      </c>
      <c r="BA36" s="158" t="str">
        <f>_xlfn.XLOOKUP(AZ36,AU36:AU45,AV36:AV45,"",0,1)</f>
        <v/>
      </c>
      <c r="BB36" s="158" t="str">
        <f>_xlfn.XLOOKUP(BC36,AV36:AV45,AU36:AU45,"",0,1)</f>
        <v/>
      </c>
      <c r="BC36" s="158">
        <f>_xlfn.MINIFS(AV36:AV45,AV36:AV45,"&gt;"&amp;0)</f>
        <v>0</v>
      </c>
      <c r="BD36" s="160">
        <f>MAX(AU36:AU45)</f>
        <v>0</v>
      </c>
      <c r="BE36" s="77"/>
      <c r="BG36" s="77"/>
    </row>
    <row r="37" spans="2:59" ht="45" hidden="1" customHeight="1">
      <c r="B37" s="19"/>
      <c r="C37" s="32" t="s">
        <v>68</v>
      </c>
      <c r="D37" s="8">
        <v>2</v>
      </c>
      <c r="E37" s="56"/>
      <c r="F37" s="56"/>
      <c r="G37" s="136"/>
      <c r="H37" s="137"/>
      <c r="I37" s="127"/>
      <c r="J37" s="58"/>
      <c r="K37" s="58"/>
      <c r="L37" s="58"/>
      <c r="M37" s="4"/>
      <c r="P37" s="128"/>
      <c r="Q37" s="134"/>
      <c r="R37" s="93" t="str">
        <f t="shared" si="11"/>
        <v/>
      </c>
      <c r="S37" s="110" t="str">
        <f t="shared" si="38"/>
        <v/>
      </c>
      <c r="T37" s="65" t="str">
        <f t="shared" si="39"/>
        <v/>
      </c>
      <c r="U37" s="77"/>
      <c r="V37" s="77" t="str">
        <f t="shared" ref="V37:V45" si="40">IF(P37="x",S37,"")</f>
        <v/>
      </c>
      <c r="W37" s="77" t="str">
        <f t="shared" ref="W37:W45" si="41">IF(P37="x",T37,"")</f>
        <v/>
      </c>
      <c r="X37" s="77"/>
      <c r="Y37" s="77"/>
      <c r="Z37" s="77"/>
      <c r="AA37" s="77"/>
      <c r="AB37" s="108"/>
      <c r="AD37" s="128"/>
      <c r="AE37" s="134"/>
      <c r="AF37" s="93" t="str">
        <f t="shared" si="16"/>
        <v/>
      </c>
      <c r="AG37" s="110" t="str">
        <f t="shared" si="26"/>
        <v/>
      </c>
      <c r="AH37" s="65" t="str">
        <f t="shared" si="27"/>
        <v/>
      </c>
      <c r="AI37" s="77"/>
      <c r="AJ37" s="77" t="str">
        <f t="shared" ref="AJ37" si="42">IF(AD37="x",AG37,"")</f>
        <v/>
      </c>
      <c r="AK37" s="77" t="str">
        <f t="shared" ref="AK37:AK45" si="43">IF(AD37="x",AH37,"")</f>
        <v/>
      </c>
      <c r="AL37" s="77"/>
      <c r="AM37" s="77"/>
      <c r="AN37" s="77"/>
      <c r="AO37" s="77"/>
      <c r="AP37" s="108"/>
      <c r="AQ37"/>
      <c r="AR37" s="128"/>
      <c r="AS37" s="134"/>
      <c r="AT37" s="93" t="str">
        <f t="shared" si="19"/>
        <v/>
      </c>
      <c r="AU37" s="110" t="str">
        <f t="shared" si="28"/>
        <v/>
      </c>
      <c r="AV37" s="65" t="str">
        <f t="shared" si="29"/>
        <v/>
      </c>
      <c r="AW37" s="77"/>
      <c r="AX37" s="77" t="str">
        <f t="shared" ref="AX37" si="44">IF(AR37="x",AU37,"")</f>
        <v/>
      </c>
      <c r="AY37" s="77" t="str">
        <f t="shared" ref="AY37:AY45" si="45">IF(AR37="x",AV37,"")</f>
        <v/>
      </c>
      <c r="AZ37" s="77"/>
      <c r="BA37" s="77"/>
      <c r="BB37" s="77"/>
      <c r="BC37" s="77"/>
      <c r="BD37" s="108"/>
      <c r="BE37" s="77"/>
      <c r="BG37" s="77"/>
    </row>
    <row r="38" spans="2:59" ht="45" hidden="1" customHeight="1">
      <c r="B38" s="19"/>
      <c r="C38" s="32" t="s">
        <v>68</v>
      </c>
      <c r="D38" s="8">
        <v>3</v>
      </c>
      <c r="E38" s="56"/>
      <c r="F38" s="56"/>
      <c r="G38" s="136"/>
      <c r="H38" s="137"/>
      <c r="I38" s="127"/>
      <c r="J38" s="56"/>
      <c r="K38" s="56"/>
      <c r="L38" s="56"/>
      <c r="M38" s="4"/>
      <c r="P38" s="128"/>
      <c r="Q38" s="134"/>
      <c r="R38" s="93" t="str">
        <f t="shared" si="11"/>
        <v/>
      </c>
      <c r="S38" s="110" t="str">
        <f t="shared" si="38"/>
        <v/>
      </c>
      <c r="T38" s="65" t="str">
        <f t="shared" si="39"/>
        <v/>
      </c>
      <c r="U38" s="77"/>
      <c r="V38" s="77" t="str">
        <f t="shared" si="40"/>
        <v/>
      </c>
      <c r="W38" s="77" t="str">
        <f t="shared" si="41"/>
        <v/>
      </c>
      <c r="X38" s="77"/>
      <c r="Y38" s="77"/>
      <c r="Z38" s="77"/>
      <c r="AA38" s="77"/>
      <c r="AB38" s="108"/>
      <c r="AD38" s="128"/>
      <c r="AE38" s="134"/>
      <c r="AF38" s="93" t="str">
        <f t="shared" si="16"/>
        <v/>
      </c>
      <c r="AG38" s="110" t="str">
        <f t="shared" si="26"/>
        <v/>
      </c>
      <c r="AH38" s="65" t="str">
        <f t="shared" si="27"/>
        <v/>
      </c>
      <c r="AI38" s="77"/>
      <c r="AJ38" s="77" t="str">
        <f>IF(AD38="x",AG38,"")</f>
        <v/>
      </c>
      <c r="AK38" s="77" t="str">
        <f t="shared" si="43"/>
        <v/>
      </c>
      <c r="AL38" s="77"/>
      <c r="AM38" s="77"/>
      <c r="AN38" s="77"/>
      <c r="AO38" s="77"/>
      <c r="AP38" s="108"/>
      <c r="AQ38"/>
      <c r="AR38" s="128"/>
      <c r="AS38" s="134"/>
      <c r="AT38" s="93" t="str">
        <f t="shared" si="19"/>
        <v/>
      </c>
      <c r="AU38" s="110" t="str">
        <f t="shared" si="28"/>
        <v/>
      </c>
      <c r="AV38" s="65" t="str">
        <f t="shared" si="29"/>
        <v/>
      </c>
      <c r="AW38" s="77"/>
      <c r="AX38" s="77" t="str">
        <f>IF(AR38="x",AU38,"")</f>
        <v/>
      </c>
      <c r="AY38" s="77" t="str">
        <f t="shared" si="45"/>
        <v/>
      </c>
      <c r="AZ38" s="77"/>
      <c r="BA38" s="77"/>
      <c r="BB38" s="77"/>
      <c r="BC38" s="77"/>
      <c r="BD38" s="108"/>
      <c r="BE38" s="77"/>
      <c r="BG38" s="77"/>
    </row>
    <row r="39" spans="2:59" ht="95.25" hidden="1" customHeight="1">
      <c r="B39" s="19"/>
      <c r="C39" s="32" t="s">
        <v>68</v>
      </c>
      <c r="D39" s="8">
        <v>4</v>
      </c>
      <c r="E39" s="56"/>
      <c r="F39" s="56"/>
      <c r="G39" s="136"/>
      <c r="H39" s="137"/>
      <c r="I39" s="127"/>
      <c r="J39" s="56"/>
      <c r="K39" s="56"/>
      <c r="L39" s="56"/>
      <c r="M39" s="4"/>
      <c r="P39" s="128"/>
      <c r="Q39" s="134"/>
      <c r="R39" s="93" t="str">
        <f t="shared" si="11"/>
        <v/>
      </c>
      <c r="S39" s="110" t="str">
        <f>IF($H39="","",$H39*Q39)</f>
        <v/>
      </c>
      <c r="T39" s="65" t="str">
        <f t="shared" si="39"/>
        <v/>
      </c>
      <c r="U39" s="77"/>
      <c r="V39" s="77" t="str">
        <f t="shared" si="40"/>
        <v/>
      </c>
      <c r="W39" s="77" t="str">
        <f t="shared" si="41"/>
        <v/>
      </c>
      <c r="X39" s="77"/>
      <c r="Y39" s="77"/>
      <c r="Z39" s="77"/>
      <c r="AA39" s="77"/>
      <c r="AB39" s="108"/>
      <c r="AD39" s="128"/>
      <c r="AE39" s="134"/>
      <c r="AF39" s="93" t="str">
        <f t="shared" si="16"/>
        <v/>
      </c>
      <c r="AG39" s="110" t="str">
        <f t="shared" si="26"/>
        <v/>
      </c>
      <c r="AH39" s="65" t="str">
        <f t="shared" si="27"/>
        <v/>
      </c>
      <c r="AI39" s="77"/>
      <c r="AJ39" s="77" t="str">
        <f t="shared" ref="AJ39:AJ45" si="46">IF(AD39="x",AG39,"")</f>
        <v/>
      </c>
      <c r="AK39" s="77" t="str">
        <f t="shared" si="43"/>
        <v/>
      </c>
      <c r="AL39" s="77"/>
      <c r="AM39" s="77"/>
      <c r="AN39" s="77"/>
      <c r="AO39" s="77"/>
      <c r="AP39" s="108"/>
      <c r="AQ39"/>
      <c r="AR39" s="128"/>
      <c r="AS39" s="134"/>
      <c r="AT39" s="93" t="str">
        <f t="shared" si="19"/>
        <v/>
      </c>
      <c r="AU39" s="110" t="str">
        <f t="shared" si="28"/>
        <v/>
      </c>
      <c r="AV39" s="65" t="str">
        <f t="shared" si="29"/>
        <v/>
      </c>
      <c r="AW39" s="77"/>
      <c r="AX39" s="77" t="str">
        <f t="shared" ref="AX39:AX45" si="47">IF(AR39="x",AU39,"")</f>
        <v/>
      </c>
      <c r="AY39" s="77" t="str">
        <f t="shared" si="45"/>
        <v/>
      </c>
      <c r="AZ39" s="77"/>
      <c r="BA39" s="77"/>
      <c r="BB39" s="77"/>
      <c r="BC39" s="77"/>
      <c r="BD39" s="108"/>
      <c r="BE39" s="77"/>
      <c r="BG39" s="77"/>
    </row>
    <row r="40" spans="2:59" ht="64.5" hidden="1" customHeight="1">
      <c r="B40" s="19"/>
      <c r="C40" s="32" t="s">
        <v>68</v>
      </c>
      <c r="D40" s="8">
        <v>5</v>
      </c>
      <c r="E40" s="56"/>
      <c r="F40" s="56"/>
      <c r="G40" s="136"/>
      <c r="H40" s="137"/>
      <c r="I40" s="127"/>
      <c r="J40" s="56"/>
      <c r="K40" s="56"/>
      <c r="L40" s="56"/>
      <c r="M40" s="4"/>
      <c r="P40" s="128"/>
      <c r="Q40" s="134"/>
      <c r="R40" s="93" t="str">
        <f t="shared" si="11"/>
        <v/>
      </c>
      <c r="S40" s="110" t="str">
        <f t="shared" si="38"/>
        <v/>
      </c>
      <c r="T40" s="65" t="str">
        <f t="shared" si="39"/>
        <v/>
      </c>
      <c r="U40" s="77"/>
      <c r="V40" s="77" t="str">
        <f t="shared" si="40"/>
        <v/>
      </c>
      <c r="W40" s="77" t="str">
        <f t="shared" si="41"/>
        <v/>
      </c>
      <c r="X40" s="77"/>
      <c r="Y40" s="77"/>
      <c r="Z40" s="77"/>
      <c r="AA40" s="77"/>
      <c r="AB40" s="108"/>
      <c r="AD40" s="128"/>
      <c r="AE40" s="134"/>
      <c r="AF40" s="93" t="str">
        <f t="shared" si="16"/>
        <v/>
      </c>
      <c r="AG40" s="110" t="str">
        <f t="shared" si="26"/>
        <v/>
      </c>
      <c r="AH40" s="65" t="str">
        <f t="shared" si="27"/>
        <v/>
      </c>
      <c r="AI40" s="77"/>
      <c r="AJ40" s="77" t="str">
        <f t="shared" si="46"/>
        <v/>
      </c>
      <c r="AK40" s="77" t="str">
        <f t="shared" si="43"/>
        <v/>
      </c>
      <c r="AL40" s="77"/>
      <c r="AM40" s="77"/>
      <c r="AN40" s="77"/>
      <c r="AO40" s="77"/>
      <c r="AP40" s="108"/>
      <c r="AQ40"/>
      <c r="AR40" s="128"/>
      <c r="AS40" s="134"/>
      <c r="AT40" s="93" t="str">
        <f t="shared" si="19"/>
        <v/>
      </c>
      <c r="AU40" s="110" t="str">
        <f t="shared" si="28"/>
        <v/>
      </c>
      <c r="AV40" s="65" t="str">
        <f t="shared" si="29"/>
        <v/>
      </c>
      <c r="AW40" s="77"/>
      <c r="AX40" s="77" t="str">
        <f t="shared" si="47"/>
        <v/>
      </c>
      <c r="AY40" s="77" t="str">
        <f t="shared" si="45"/>
        <v/>
      </c>
      <c r="AZ40" s="77"/>
      <c r="BA40" s="77"/>
      <c r="BB40" s="77"/>
      <c r="BC40" s="77"/>
      <c r="BD40" s="108"/>
      <c r="BE40" s="77"/>
      <c r="BG40" s="77"/>
    </row>
    <row r="41" spans="2:59" ht="58.5" hidden="1" customHeight="1">
      <c r="B41" s="19"/>
      <c r="C41" s="32" t="s">
        <v>68</v>
      </c>
      <c r="D41" s="8">
        <v>6</v>
      </c>
      <c r="E41" s="56"/>
      <c r="F41" s="56"/>
      <c r="G41" s="136"/>
      <c r="H41" s="137"/>
      <c r="I41" s="127"/>
      <c r="J41" s="56"/>
      <c r="K41" s="56"/>
      <c r="L41" s="56"/>
      <c r="M41" s="4"/>
      <c r="P41" s="128"/>
      <c r="Q41" s="134"/>
      <c r="R41" s="93" t="str">
        <f t="shared" si="11"/>
        <v/>
      </c>
      <c r="S41" s="110" t="str">
        <f t="shared" si="38"/>
        <v/>
      </c>
      <c r="T41" s="65" t="str">
        <f t="shared" si="39"/>
        <v/>
      </c>
      <c r="U41" s="77"/>
      <c r="V41" s="77" t="str">
        <f t="shared" si="40"/>
        <v/>
      </c>
      <c r="W41" s="77" t="str">
        <f t="shared" si="41"/>
        <v/>
      </c>
      <c r="X41" s="77"/>
      <c r="Y41" s="77"/>
      <c r="Z41" s="77"/>
      <c r="AA41" s="77"/>
      <c r="AB41" s="108"/>
      <c r="AD41" s="128"/>
      <c r="AE41" s="134"/>
      <c r="AF41" s="93" t="str">
        <f t="shared" si="16"/>
        <v/>
      </c>
      <c r="AG41" s="110" t="str">
        <f t="shared" si="26"/>
        <v/>
      </c>
      <c r="AH41" s="65" t="str">
        <f t="shared" si="27"/>
        <v/>
      </c>
      <c r="AI41" s="77"/>
      <c r="AJ41" s="77" t="str">
        <f t="shared" si="46"/>
        <v/>
      </c>
      <c r="AK41" s="77" t="str">
        <f t="shared" si="43"/>
        <v/>
      </c>
      <c r="AL41" s="77"/>
      <c r="AM41" s="77"/>
      <c r="AN41" s="77"/>
      <c r="AO41" s="77"/>
      <c r="AP41" s="108"/>
      <c r="AQ41"/>
      <c r="AR41" s="128"/>
      <c r="AS41" s="134"/>
      <c r="AT41" s="93" t="str">
        <f t="shared" si="19"/>
        <v/>
      </c>
      <c r="AU41" s="110" t="str">
        <f t="shared" si="28"/>
        <v/>
      </c>
      <c r="AV41" s="65" t="str">
        <f t="shared" si="29"/>
        <v/>
      </c>
      <c r="AW41" s="77"/>
      <c r="AX41" s="77" t="str">
        <f t="shared" si="47"/>
        <v/>
      </c>
      <c r="AY41" s="77" t="str">
        <f t="shared" si="45"/>
        <v/>
      </c>
      <c r="AZ41" s="77"/>
      <c r="BA41" s="77"/>
      <c r="BB41" s="77"/>
      <c r="BC41" s="77"/>
      <c r="BD41" s="108"/>
      <c r="BE41" s="77"/>
      <c r="BG41" s="77"/>
    </row>
    <row r="42" spans="2:59" ht="93" hidden="1" customHeight="1">
      <c r="B42" s="19"/>
      <c r="C42" s="32" t="s">
        <v>68</v>
      </c>
      <c r="D42" s="8">
        <v>7</v>
      </c>
      <c r="E42" s="56"/>
      <c r="F42" s="56"/>
      <c r="G42" s="136"/>
      <c r="H42" s="137"/>
      <c r="I42" s="127"/>
      <c r="J42" s="56"/>
      <c r="K42" s="56"/>
      <c r="L42" s="56"/>
      <c r="M42" s="4"/>
      <c r="P42" s="128"/>
      <c r="Q42" s="134"/>
      <c r="R42" s="93" t="str">
        <f t="shared" si="11"/>
        <v/>
      </c>
      <c r="S42" s="110" t="str">
        <f t="shared" si="38"/>
        <v/>
      </c>
      <c r="T42" s="65" t="str">
        <f t="shared" si="39"/>
        <v/>
      </c>
      <c r="U42" s="77"/>
      <c r="V42" s="77" t="str">
        <f t="shared" si="40"/>
        <v/>
      </c>
      <c r="W42" s="77" t="str">
        <f t="shared" si="41"/>
        <v/>
      </c>
      <c r="X42" s="77"/>
      <c r="Y42" s="77"/>
      <c r="Z42" s="77"/>
      <c r="AA42" s="77"/>
      <c r="AB42" s="108"/>
      <c r="AD42" s="128"/>
      <c r="AE42" s="134"/>
      <c r="AF42" s="93" t="str">
        <f t="shared" si="16"/>
        <v/>
      </c>
      <c r="AG42" s="110" t="str">
        <f t="shared" si="26"/>
        <v/>
      </c>
      <c r="AH42" s="65" t="str">
        <f t="shared" si="27"/>
        <v/>
      </c>
      <c r="AI42" s="77"/>
      <c r="AJ42" s="77" t="str">
        <f t="shared" si="46"/>
        <v/>
      </c>
      <c r="AK42" s="77" t="str">
        <f t="shared" si="43"/>
        <v/>
      </c>
      <c r="AL42" s="77"/>
      <c r="AM42" s="77"/>
      <c r="AN42" s="77"/>
      <c r="AO42" s="77"/>
      <c r="AP42" s="108"/>
      <c r="AQ42"/>
      <c r="AR42" s="128"/>
      <c r="AS42" s="134"/>
      <c r="AT42" s="93" t="str">
        <f t="shared" si="19"/>
        <v/>
      </c>
      <c r="AU42" s="110" t="str">
        <f t="shared" si="28"/>
        <v/>
      </c>
      <c r="AV42" s="65" t="str">
        <f t="shared" si="29"/>
        <v/>
      </c>
      <c r="AW42" s="77"/>
      <c r="AX42" s="77" t="str">
        <f t="shared" si="47"/>
        <v/>
      </c>
      <c r="AY42" s="77" t="str">
        <f t="shared" si="45"/>
        <v/>
      </c>
      <c r="AZ42" s="77"/>
      <c r="BA42" s="77"/>
      <c r="BB42" s="77"/>
      <c r="BC42" s="77"/>
      <c r="BD42" s="108"/>
      <c r="BE42" s="77"/>
      <c r="BG42" s="77"/>
    </row>
    <row r="43" spans="2:59" ht="45" hidden="1" customHeight="1">
      <c r="B43" s="19"/>
      <c r="C43" s="32" t="s">
        <v>68</v>
      </c>
      <c r="D43" s="8">
        <v>8</v>
      </c>
      <c r="E43" s="56"/>
      <c r="F43" s="56"/>
      <c r="G43" s="136"/>
      <c r="H43" s="137"/>
      <c r="I43" s="127"/>
      <c r="J43" s="56"/>
      <c r="K43" s="56"/>
      <c r="L43" s="56"/>
      <c r="M43" s="4"/>
      <c r="P43" s="128"/>
      <c r="Q43" s="134"/>
      <c r="R43" s="93" t="str">
        <f t="shared" si="11"/>
        <v/>
      </c>
      <c r="S43" s="110" t="str">
        <f t="shared" si="38"/>
        <v/>
      </c>
      <c r="T43" s="65" t="str">
        <f t="shared" si="39"/>
        <v/>
      </c>
      <c r="U43" s="77"/>
      <c r="V43" s="77" t="str">
        <f t="shared" si="40"/>
        <v/>
      </c>
      <c r="W43" s="77" t="str">
        <f t="shared" si="41"/>
        <v/>
      </c>
      <c r="X43" s="77"/>
      <c r="Y43" s="77"/>
      <c r="Z43" s="77"/>
      <c r="AA43" s="77"/>
      <c r="AB43" s="108"/>
      <c r="AD43" s="128"/>
      <c r="AE43" s="134"/>
      <c r="AF43" s="93" t="str">
        <f t="shared" si="16"/>
        <v/>
      </c>
      <c r="AG43" s="110" t="str">
        <f t="shared" si="26"/>
        <v/>
      </c>
      <c r="AH43" s="65" t="str">
        <f t="shared" si="27"/>
        <v/>
      </c>
      <c r="AI43" s="77"/>
      <c r="AJ43" s="77" t="str">
        <f t="shared" si="46"/>
        <v/>
      </c>
      <c r="AK43" s="77" t="str">
        <f t="shared" si="43"/>
        <v/>
      </c>
      <c r="AL43" s="77"/>
      <c r="AM43" s="77"/>
      <c r="AN43" s="77"/>
      <c r="AO43" s="77"/>
      <c r="AP43" s="108"/>
      <c r="AQ43"/>
      <c r="AR43" s="128"/>
      <c r="AS43" s="134"/>
      <c r="AT43" s="93" t="str">
        <f t="shared" si="19"/>
        <v/>
      </c>
      <c r="AU43" s="110" t="str">
        <f t="shared" si="28"/>
        <v/>
      </c>
      <c r="AV43" s="65" t="str">
        <f t="shared" si="29"/>
        <v/>
      </c>
      <c r="AW43" s="77"/>
      <c r="AX43" s="77" t="str">
        <f t="shared" si="47"/>
        <v/>
      </c>
      <c r="AY43" s="77" t="str">
        <f t="shared" si="45"/>
        <v/>
      </c>
      <c r="AZ43" s="77"/>
      <c r="BA43" s="77"/>
      <c r="BB43" s="77"/>
      <c r="BC43" s="77"/>
      <c r="BD43" s="108"/>
      <c r="BE43" s="77"/>
      <c r="BG43" s="77"/>
    </row>
    <row r="44" spans="2:59" ht="45" hidden="1" customHeight="1">
      <c r="B44" s="19"/>
      <c r="C44" s="69" t="s">
        <v>68</v>
      </c>
      <c r="D44" s="8">
        <v>9</v>
      </c>
      <c r="E44" s="56"/>
      <c r="F44" s="56"/>
      <c r="G44" s="136"/>
      <c r="H44" s="137"/>
      <c r="I44" s="127"/>
      <c r="J44" s="58"/>
      <c r="K44" s="58"/>
      <c r="L44" s="58"/>
      <c r="M44" s="53"/>
      <c r="P44" s="128"/>
      <c r="Q44" s="134"/>
      <c r="R44" s="93" t="str">
        <f t="shared" si="11"/>
        <v/>
      </c>
      <c r="S44" s="110" t="str">
        <f t="shared" si="38"/>
        <v/>
      </c>
      <c r="T44" s="65" t="str">
        <f t="shared" si="39"/>
        <v/>
      </c>
      <c r="U44" s="77"/>
      <c r="V44" s="77" t="str">
        <f t="shared" si="40"/>
        <v/>
      </c>
      <c r="W44" s="77" t="str">
        <f t="shared" si="41"/>
        <v/>
      </c>
      <c r="X44" s="77"/>
      <c r="Y44" s="77"/>
      <c r="Z44" s="77"/>
      <c r="AA44" s="77"/>
      <c r="AB44" s="108"/>
      <c r="AD44" s="128"/>
      <c r="AE44" s="134"/>
      <c r="AF44" s="93" t="str">
        <f t="shared" si="16"/>
        <v/>
      </c>
      <c r="AG44" s="110" t="str">
        <f t="shared" si="26"/>
        <v/>
      </c>
      <c r="AH44" s="65" t="str">
        <f t="shared" si="27"/>
        <v/>
      </c>
      <c r="AI44" s="77"/>
      <c r="AJ44" s="77" t="str">
        <f t="shared" si="46"/>
        <v/>
      </c>
      <c r="AK44" s="77" t="str">
        <f t="shared" si="43"/>
        <v/>
      </c>
      <c r="AL44" s="77"/>
      <c r="AM44" s="77"/>
      <c r="AN44" s="77"/>
      <c r="AO44" s="77"/>
      <c r="AP44" s="108"/>
      <c r="AQ44"/>
      <c r="AR44" s="128"/>
      <c r="AS44" s="134"/>
      <c r="AT44" s="93" t="str">
        <f t="shared" si="19"/>
        <v/>
      </c>
      <c r="AU44" s="110" t="str">
        <f t="shared" si="28"/>
        <v/>
      </c>
      <c r="AV44" s="65" t="str">
        <f t="shared" si="29"/>
        <v/>
      </c>
      <c r="AW44" s="77"/>
      <c r="AX44" s="77" t="str">
        <f t="shared" si="47"/>
        <v/>
      </c>
      <c r="AY44" s="77" t="str">
        <f t="shared" si="45"/>
        <v/>
      </c>
      <c r="AZ44" s="77"/>
      <c r="BA44" s="77"/>
      <c r="BB44" s="77"/>
      <c r="BC44" s="77"/>
      <c r="BD44" s="108"/>
      <c r="BE44" s="77"/>
      <c r="BG44" s="77"/>
    </row>
    <row r="45" spans="2:59" ht="45" hidden="1" customHeight="1">
      <c r="B45" s="20"/>
      <c r="C45" s="70" t="s">
        <v>68</v>
      </c>
      <c r="D45" s="25">
        <v>10</v>
      </c>
      <c r="E45" s="7"/>
      <c r="F45" s="7"/>
      <c r="G45" s="138"/>
      <c r="H45" s="139"/>
      <c r="I45" s="140"/>
      <c r="J45" s="6"/>
      <c r="K45" s="6"/>
      <c r="L45" s="6"/>
      <c r="M45" s="53"/>
      <c r="P45" s="129"/>
      <c r="Q45" s="135"/>
      <c r="R45" s="97" t="str">
        <f t="shared" si="11"/>
        <v/>
      </c>
      <c r="S45" s="111" t="str">
        <f t="shared" si="38"/>
        <v/>
      </c>
      <c r="T45" s="66" t="str">
        <f t="shared" si="39"/>
        <v/>
      </c>
      <c r="U45" s="77"/>
      <c r="V45" s="78" t="str">
        <f t="shared" si="40"/>
        <v/>
      </c>
      <c r="W45" s="78" t="str">
        <f t="shared" si="41"/>
        <v/>
      </c>
      <c r="X45" s="78"/>
      <c r="Y45" s="78"/>
      <c r="Z45" s="78"/>
      <c r="AA45" s="78"/>
      <c r="AB45" s="109"/>
      <c r="AD45" s="129"/>
      <c r="AE45" s="135"/>
      <c r="AF45" s="97" t="str">
        <f t="shared" si="16"/>
        <v/>
      </c>
      <c r="AG45" s="111" t="str">
        <f t="shared" si="26"/>
        <v/>
      </c>
      <c r="AH45" s="66" t="str">
        <f t="shared" si="27"/>
        <v/>
      </c>
      <c r="AI45" s="77"/>
      <c r="AJ45" s="77" t="str">
        <f t="shared" si="46"/>
        <v/>
      </c>
      <c r="AK45" s="77" t="str">
        <f t="shared" si="43"/>
        <v/>
      </c>
      <c r="AL45" s="77"/>
      <c r="AM45" s="77"/>
      <c r="AN45" s="77"/>
      <c r="AO45" s="77"/>
      <c r="AP45" s="108"/>
      <c r="AQ45"/>
      <c r="AR45" s="129"/>
      <c r="AS45" s="135"/>
      <c r="AT45" s="97" t="str">
        <f t="shared" si="19"/>
        <v/>
      </c>
      <c r="AU45" s="111" t="str">
        <f t="shared" si="28"/>
        <v/>
      </c>
      <c r="AV45" s="66" t="str">
        <f t="shared" si="29"/>
        <v/>
      </c>
      <c r="AW45" s="77"/>
      <c r="AX45" s="77" t="str">
        <f t="shared" si="47"/>
        <v/>
      </c>
      <c r="AY45" s="77" t="str">
        <f t="shared" si="45"/>
        <v/>
      </c>
      <c r="AZ45" s="77"/>
      <c r="BA45" s="77"/>
      <c r="BB45" s="77"/>
      <c r="BC45" s="77"/>
      <c r="BD45" s="108"/>
      <c r="BE45" s="77"/>
      <c r="BG45" s="77"/>
    </row>
    <row r="46" spans="2:59" s="2" customFormat="1" ht="93.75" customHeight="1">
      <c r="B46" s="23" t="s">
        <v>72</v>
      </c>
      <c r="C46" s="172" t="s">
        <v>73</v>
      </c>
      <c r="D46" s="22">
        <v>1</v>
      </c>
      <c r="E46" s="141" t="s">
        <v>74</v>
      </c>
      <c r="F46" s="141" t="s">
        <v>70</v>
      </c>
      <c r="G46" s="153" t="s">
        <v>75</v>
      </c>
      <c r="H46" s="142">
        <v>0.46803952599999993</v>
      </c>
      <c r="I46" s="154"/>
      <c r="J46" s="148"/>
      <c r="K46" s="148"/>
      <c r="L46" s="148"/>
      <c r="M46" s="4"/>
      <c r="O46"/>
      <c r="P46" s="155" t="s">
        <v>56</v>
      </c>
      <c r="Q46" s="133">
        <v>148</v>
      </c>
      <c r="R46" s="156" t="str">
        <f t="shared" si="11"/>
        <v>m²</v>
      </c>
      <c r="S46" s="96">
        <f t="shared" si="38"/>
        <v>69.269849847999993</v>
      </c>
      <c r="T46" s="157" t="str">
        <f t="shared" si="39"/>
        <v/>
      </c>
      <c r="U46" s="77"/>
      <c r="V46" s="158">
        <f>IF(P46="x",S46,"")</f>
        <v>69.269849847999993</v>
      </c>
      <c r="W46" s="158" t="str">
        <f>IF(P46="x",T46,"")</f>
        <v/>
      </c>
      <c r="X46" s="159">
        <f>_xlfn.MINIFS(S46:S55,S46:S55,"&gt;"&amp;0)</f>
        <v>69.269849847999993</v>
      </c>
      <c r="Y46" s="158" t="str">
        <f>_xlfn.XLOOKUP(X46,S46:S55,T46:T55,"",0,1)</f>
        <v/>
      </c>
      <c r="Z46" s="158" t="str">
        <f>_xlfn.XLOOKUP(AA46,T46:T55,S46:S55,"",0,1)</f>
        <v/>
      </c>
      <c r="AA46" s="158">
        <f>_xlfn.MINIFS(T46:T55,T46:T55,"&gt;"&amp;0)</f>
        <v>0</v>
      </c>
      <c r="AB46" s="160">
        <f>MAX(S46:S55)</f>
        <v>69.269849847999993</v>
      </c>
      <c r="AC46"/>
      <c r="AD46" s="155"/>
      <c r="AE46" s="133"/>
      <c r="AF46" s="156" t="str">
        <f>IF($F46="","",$F46)</f>
        <v>m²</v>
      </c>
      <c r="AG46" s="96">
        <f t="shared" si="26"/>
        <v>0</v>
      </c>
      <c r="AH46" s="157" t="str">
        <f t="shared" si="27"/>
        <v/>
      </c>
      <c r="AI46" s="77"/>
      <c r="AJ46" s="158" t="str">
        <f>IF(AD46="x",AG46,"")</f>
        <v/>
      </c>
      <c r="AK46" s="158" t="str">
        <f>IF(AD46="x",AH46,"")</f>
        <v/>
      </c>
      <c r="AL46" s="159">
        <f>_xlfn.MINIFS(AG46:AG55,AG46:AG55,"&gt;"&amp;0)</f>
        <v>0</v>
      </c>
      <c r="AM46" s="158" t="str">
        <f>_xlfn.XLOOKUP(AL46,AG46:AG55,AH46:AH55,"",0,1)</f>
        <v/>
      </c>
      <c r="AN46" s="158" t="str">
        <f>_xlfn.XLOOKUP(AO46,AH46:AH55,AG46:AG55,"",0,1)</f>
        <v/>
      </c>
      <c r="AO46" s="158">
        <f>_xlfn.MINIFS(AH46:AH55,AH46:AH55,"&gt;"&amp;0)</f>
        <v>0</v>
      </c>
      <c r="AP46" s="160">
        <f>MAX(AG46:AG55)</f>
        <v>0</v>
      </c>
      <c r="AQ46"/>
      <c r="AR46" s="155"/>
      <c r="AS46" s="133"/>
      <c r="AT46" s="156" t="str">
        <f>IF($F46="","",$F46)</f>
        <v>m²</v>
      </c>
      <c r="AU46" s="96">
        <f t="shared" si="28"/>
        <v>0</v>
      </c>
      <c r="AV46" s="157" t="str">
        <f t="shared" si="29"/>
        <v/>
      </c>
      <c r="AW46" s="77"/>
      <c r="AX46" s="158" t="str">
        <f>IF(AR46="x",AU46,"")</f>
        <v/>
      </c>
      <c r="AY46" s="158" t="str">
        <f>IF(AR46="x",AV46,"")</f>
        <v/>
      </c>
      <c r="AZ46" s="159">
        <f>_xlfn.MINIFS(AU46:AU55,AU46:AU55,"&gt;"&amp;0)</f>
        <v>0</v>
      </c>
      <c r="BA46" s="158" t="str">
        <f>_xlfn.XLOOKUP(AZ46,AU46:AU55,AV46:AV55,"",0,1)</f>
        <v/>
      </c>
      <c r="BB46" s="158" t="str">
        <f>_xlfn.XLOOKUP(BC46,AV46:AV55,AU46:AU55,"",0,1)</f>
        <v/>
      </c>
      <c r="BC46" s="158">
        <f>_xlfn.MINIFS(AV46:AV55,AV46:AV55,"&gt;"&amp;0)</f>
        <v>0</v>
      </c>
      <c r="BD46" s="160">
        <f>MAX(AU46:AU55)</f>
        <v>0</v>
      </c>
      <c r="BE46" s="77"/>
      <c r="BF46"/>
      <c r="BG46" s="77"/>
    </row>
    <row r="47" spans="2:59" s="2" customFormat="1" ht="45" hidden="1" customHeight="1">
      <c r="B47" s="19"/>
      <c r="C47" s="69" t="s">
        <v>73</v>
      </c>
      <c r="D47" s="8">
        <v>2</v>
      </c>
      <c r="E47" s="56"/>
      <c r="F47" s="56"/>
      <c r="G47" s="136"/>
      <c r="H47" s="137"/>
      <c r="I47" s="127"/>
      <c r="J47" s="58"/>
      <c r="K47" s="58"/>
      <c r="L47" s="58"/>
      <c r="M47" s="4"/>
      <c r="O47"/>
      <c r="P47" s="128"/>
      <c r="Q47" s="134"/>
      <c r="R47" s="93" t="str">
        <f t="shared" si="11"/>
        <v/>
      </c>
      <c r="S47" s="110" t="str">
        <f t="shared" si="38"/>
        <v/>
      </c>
      <c r="T47" s="65" t="str">
        <f t="shared" si="39"/>
        <v/>
      </c>
      <c r="U47" s="77"/>
      <c r="V47" s="77" t="str">
        <f t="shared" ref="V47:V55" si="48">IF(P47="x",S47,"")</f>
        <v/>
      </c>
      <c r="W47" s="77" t="str">
        <f t="shared" ref="W47:W55" si="49">IF(P47="x",T47,"")</f>
        <v/>
      </c>
      <c r="X47" s="77"/>
      <c r="Y47" s="77"/>
      <c r="Z47" s="77"/>
      <c r="AA47" s="77"/>
      <c r="AB47" s="108"/>
      <c r="AC47"/>
      <c r="AD47" s="128"/>
      <c r="AE47" s="134"/>
      <c r="AF47" s="93" t="str">
        <f t="shared" si="16"/>
        <v/>
      </c>
      <c r="AG47" s="110" t="str">
        <f t="shared" si="26"/>
        <v/>
      </c>
      <c r="AH47" s="65" t="str">
        <f t="shared" si="27"/>
        <v/>
      </c>
      <c r="AI47" s="77"/>
      <c r="AJ47" s="77" t="str">
        <f t="shared" ref="AJ47" si="50">IF(AD47="x",AG47,"")</f>
        <v/>
      </c>
      <c r="AK47" s="77" t="str">
        <f t="shared" ref="AK47:AK55" si="51">IF(AD47="x",AH47,"")</f>
        <v/>
      </c>
      <c r="AL47" s="77"/>
      <c r="AM47" s="77"/>
      <c r="AN47" s="77"/>
      <c r="AO47" s="77"/>
      <c r="AP47" s="108"/>
      <c r="AQ47"/>
      <c r="AR47" s="128"/>
      <c r="AS47" s="134"/>
      <c r="AT47" s="93" t="str">
        <f t="shared" si="19"/>
        <v/>
      </c>
      <c r="AU47" s="110" t="str">
        <f t="shared" si="28"/>
        <v/>
      </c>
      <c r="AV47" s="65" t="str">
        <f t="shared" si="29"/>
        <v/>
      </c>
      <c r="AW47" s="77"/>
      <c r="AX47" s="77" t="str">
        <f t="shared" ref="AX47" si="52">IF(AR47="x",AU47,"")</f>
        <v/>
      </c>
      <c r="AY47" s="77" t="str">
        <f t="shared" ref="AY47:AY55" si="53">IF(AR47="x",AV47,"")</f>
        <v/>
      </c>
      <c r="AZ47" s="77"/>
      <c r="BA47" s="77"/>
      <c r="BB47" s="77"/>
      <c r="BC47" s="77"/>
      <c r="BD47" s="108"/>
      <c r="BE47" s="77"/>
      <c r="BF47"/>
      <c r="BG47" s="77"/>
    </row>
    <row r="48" spans="2:59" s="2" customFormat="1" ht="45" hidden="1" customHeight="1">
      <c r="B48" s="19"/>
      <c r="C48" s="69" t="s">
        <v>73</v>
      </c>
      <c r="D48" s="8">
        <v>3</v>
      </c>
      <c r="E48" s="56"/>
      <c r="F48" s="56"/>
      <c r="G48" s="136"/>
      <c r="H48" s="137"/>
      <c r="I48" s="127"/>
      <c r="J48" s="58"/>
      <c r="K48" s="58"/>
      <c r="L48" s="58"/>
      <c r="M48" s="4"/>
      <c r="O48"/>
      <c r="P48" s="128"/>
      <c r="Q48" s="134"/>
      <c r="R48" s="93" t="str">
        <f t="shared" si="11"/>
        <v/>
      </c>
      <c r="S48" s="110" t="str">
        <f t="shared" si="38"/>
        <v/>
      </c>
      <c r="T48" s="65" t="str">
        <f t="shared" si="39"/>
        <v/>
      </c>
      <c r="U48" s="77"/>
      <c r="V48" s="77" t="str">
        <f t="shared" si="48"/>
        <v/>
      </c>
      <c r="W48" s="77" t="str">
        <f t="shared" si="49"/>
        <v/>
      </c>
      <c r="X48" s="77"/>
      <c r="Y48" s="77"/>
      <c r="Z48" s="77"/>
      <c r="AA48" s="77"/>
      <c r="AB48" s="108"/>
      <c r="AC48"/>
      <c r="AD48" s="128"/>
      <c r="AE48" s="134"/>
      <c r="AF48" s="93" t="str">
        <f t="shared" si="16"/>
        <v/>
      </c>
      <c r="AG48" s="110" t="str">
        <f t="shared" si="26"/>
        <v/>
      </c>
      <c r="AH48" s="65" t="str">
        <f t="shared" si="27"/>
        <v/>
      </c>
      <c r="AI48" s="77"/>
      <c r="AJ48" s="77" t="str">
        <f>IF(AD48="x",AG48,"")</f>
        <v/>
      </c>
      <c r="AK48" s="77" t="str">
        <f t="shared" si="51"/>
        <v/>
      </c>
      <c r="AL48" s="77"/>
      <c r="AM48" s="77"/>
      <c r="AN48" s="77"/>
      <c r="AO48" s="77"/>
      <c r="AP48" s="108"/>
      <c r="AQ48"/>
      <c r="AR48" s="128"/>
      <c r="AS48" s="134"/>
      <c r="AT48" s="93" t="str">
        <f t="shared" si="19"/>
        <v/>
      </c>
      <c r="AU48" s="110" t="str">
        <f t="shared" si="28"/>
        <v/>
      </c>
      <c r="AV48" s="65" t="str">
        <f t="shared" si="29"/>
        <v/>
      </c>
      <c r="AW48" s="77"/>
      <c r="AX48" s="77" t="str">
        <f>IF(AR48="x",AU48,"")</f>
        <v/>
      </c>
      <c r="AY48" s="77" t="str">
        <f t="shared" si="53"/>
        <v/>
      </c>
      <c r="AZ48" s="77"/>
      <c r="BA48" s="77"/>
      <c r="BB48" s="77"/>
      <c r="BC48" s="77"/>
      <c r="BD48" s="108"/>
      <c r="BE48" s="77"/>
      <c r="BF48"/>
      <c r="BG48" s="77"/>
    </row>
    <row r="49" spans="2:59" s="2" customFormat="1" ht="45" hidden="1" customHeight="1">
      <c r="B49" s="19"/>
      <c r="C49" s="69" t="s">
        <v>73</v>
      </c>
      <c r="D49" s="8">
        <v>4</v>
      </c>
      <c r="E49" s="56"/>
      <c r="F49" s="56"/>
      <c r="G49" s="136"/>
      <c r="H49" s="137"/>
      <c r="I49" s="127"/>
      <c r="J49" s="58"/>
      <c r="K49" s="58"/>
      <c r="L49" s="58"/>
      <c r="M49" s="4"/>
      <c r="O49"/>
      <c r="P49" s="128"/>
      <c r="Q49" s="134"/>
      <c r="R49" s="93" t="str">
        <f t="shared" si="11"/>
        <v/>
      </c>
      <c r="S49" s="110" t="str">
        <f t="shared" si="38"/>
        <v/>
      </c>
      <c r="T49" s="65" t="str">
        <f t="shared" si="39"/>
        <v/>
      </c>
      <c r="U49" s="77"/>
      <c r="V49" s="77" t="str">
        <f t="shared" si="48"/>
        <v/>
      </c>
      <c r="W49" s="77" t="str">
        <f t="shared" si="49"/>
        <v/>
      </c>
      <c r="X49" s="77"/>
      <c r="Y49" s="77"/>
      <c r="Z49" s="77"/>
      <c r="AA49" s="77"/>
      <c r="AB49" s="108"/>
      <c r="AC49"/>
      <c r="AD49" s="128"/>
      <c r="AE49" s="134"/>
      <c r="AF49" s="93" t="str">
        <f t="shared" si="16"/>
        <v/>
      </c>
      <c r="AG49" s="110" t="str">
        <f t="shared" si="26"/>
        <v/>
      </c>
      <c r="AH49" s="65" t="str">
        <f t="shared" si="27"/>
        <v/>
      </c>
      <c r="AI49" s="77"/>
      <c r="AJ49" s="77" t="str">
        <f t="shared" ref="AJ49:AJ55" si="54">IF(AD49="x",AG49,"")</f>
        <v/>
      </c>
      <c r="AK49" s="77" t="str">
        <f t="shared" si="51"/>
        <v/>
      </c>
      <c r="AL49" s="77"/>
      <c r="AM49" s="77"/>
      <c r="AN49" s="77"/>
      <c r="AO49" s="77"/>
      <c r="AP49" s="108"/>
      <c r="AQ49"/>
      <c r="AR49" s="128"/>
      <c r="AS49" s="134"/>
      <c r="AT49" s="93" t="str">
        <f t="shared" si="19"/>
        <v/>
      </c>
      <c r="AU49" s="110" t="str">
        <f t="shared" si="28"/>
        <v/>
      </c>
      <c r="AV49" s="65" t="str">
        <f t="shared" si="29"/>
        <v/>
      </c>
      <c r="AW49" s="77"/>
      <c r="AX49" s="77" t="str">
        <f t="shared" ref="AX49:AX55" si="55">IF(AR49="x",AU49,"")</f>
        <v/>
      </c>
      <c r="AY49" s="77" t="str">
        <f t="shared" si="53"/>
        <v/>
      </c>
      <c r="AZ49" s="77"/>
      <c r="BA49" s="77"/>
      <c r="BB49" s="77"/>
      <c r="BC49" s="77"/>
      <c r="BD49" s="108"/>
      <c r="BE49" s="77"/>
      <c r="BF49"/>
      <c r="BG49" s="77"/>
    </row>
    <row r="50" spans="2:59" s="2" customFormat="1" ht="45" hidden="1" customHeight="1">
      <c r="B50" s="19"/>
      <c r="C50" s="69" t="s">
        <v>73</v>
      </c>
      <c r="D50" s="8">
        <v>5</v>
      </c>
      <c r="E50" s="56"/>
      <c r="F50" s="56"/>
      <c r="G50" s="136"/>
      <c r="H50" s="137"/>
      <c r="I50" s="127"/>
      <c r="J50" s="58"/>
      <c r="K50" s="58"/>
      <c r="L50" s="58"/>
      <c r="M50" s="4"/>
      <c r="O50"/>
      <c r="P50" s="128"/>
      <c r="Q50" s="134"/>
      <c r="R50" s="93" t="str">
        <f t="shared" si="11"/>
        <v/>
      </c>
      <c r="S50" s="110" t="str">
        <f t="shared" si="38"/>
        <v/>
      </c>
      <c r="T50" s="65" t="str">
        <f t="shared" si="39"/>
        <v/>
      </c>
      <c r="U50" s="77"/>
      <c r="V50" s="77" t="str">
        <f t="shared" si="48"/>
        <v/>
      </c>
      <c r="W50" s="77" t="str">
        <f t="shared" si="49"/>
        <v/>
      </c>
      <c r="X50" s="77"/>
      <c r="Y50" s="77"/>
      <c r="Z50" s="77"/>
      <c r="AA50" s="77"/>
      <c r="AB50" s="108"/>
      <c r="AC50"/>
      <c r="AD50" s="128"/>
      <c r="AE50" s="134"/>
      <c r="AF50" s="93" t="str">
        <f t="shared" si="16"/>
        <v/>
      </c>
      <c r="AG50" s="110" t="str">
        <f t="shared" si="26"/>
        <v/>
      </c>
      <c r="AH50" s="65" t="str">
        <f t="shared" si="27"/>
        <v/>
      </c>
      <c r="AI50" s="77"/>
      <c r="AJ50" s="77" t="str">
        <f t="shared" si="54"/>
        <v/>
      </c>
      <c r="AK50" s="77" t="str">
        <f t="shared" si="51"/>
        <v/>
      </c>
      <c r="AL50" s="77"/>
      <c r="AM50" s="77"/>
      <c r="AN50" s="77"/>
      <c r="AO50" s="77"/>
      <c r="AP50" s="108"/>
      <c r="AQ50"/>
      <c r="AR50" s="128"/>
      <c r="AS50" s="134"/>
      <c r="AT50" s="93" t="str">
        <f t="shared" si="19"/>
        <v/>
      </c>
      <c r="AU50" s="110" t="str">
        <f t="shared" si="28"/>
        <v/>
      </c>
      <c r="AV50" s="65" t="str">
        <f t="shared" si="29"/>
        <v/>
      </c>
      <c r="AW50" s="77"/>
      <c r="AX50" s="77" t="str">
        <f t="shared" si="55"/>
        <v/>
      </c>
      <c r="AY50" s="77" t="str">
        <f t="shared" si="53"/>
        <v/>
      </c>
      <c r="AZ50" s="77"/>
      <c r="BA50" s="77"/>
      <c r="BB50" s="77"/>
      <c r="BC50" s="77"/>
      <c r="BD50" s="108"/>
      <c r="BE50" s="77"/>
      <c r="BF50"/>
      <c r="BG50" s="77"/>
    </row>
    <row r="51" spans="2:59" s="2" customFormat="1" ht="45" hidden="1" customHeight="1">
      <c r="B51" s="19"/>
      <c r="C51" s="69" t="s">
        <v>73</v>
      </c>
      <c r="D51" s="8">
        <v>6</v>
      </c>
      <c r="E51" s="56"/>
      <c r="F51" s="56"/>
      <c r="G51" s="136"/>
      <c r="H51" s="137"/>
      <c r="I51" s="127"/>
      <c r="J51" s="58"/>
      <c r="K51" s="58"/>
      <c r="L51" s="58"/>
      <c r="M51" s="4"/>
      <c r="O51"/>
      <c r="P51" s="128"/>
      <c r="Q51" s="134"/>
      <c r="R51" s="93" t="str">
        <f t="shared" si="11"/>
        <v/>
      </c>
      <c r="S51" s="110" t="str">
        <f t="shared" si="38"/>
        <v/>
      </c>
      <c r="T51" s="65" t="str">
        <f t="shared" si="39"/>
        <v/>
      </c>
      <c r="U51" s="77"/>
      <c r="V51" s="77" t="str">
        <f t="shared" si="48"/>
        <v/>
      </c>
      <c r="W51" s="77" t="str">
        <f t="shared" si="49"/>
        <v/>
      </c>
      <c r="X51" s="77"/>
      <c r="Y51" s="77"/>
      <c r="Z51" s="77"/>
      <c r="AA51" s="77"/>
      <c r="AB51" s="108"/>
      <c r="AC51"/>
      <c r="AD51" s="128"/>
      <c r="AE51" s="134"/>
      <c r="AF51" s="93" t="str">
        <f t="shared" si="16"/>
        <v/>
      </c>
      <c r="AG51" s="110" t="str">
        <f t="shared" si="26"/>
        <v/>
      </c>
      <c r="AH51" s="65" t="str">
        <f t="shared" si="27"/>
        <v/>
      </c>
      <c r="AI51" s="77"/>
      <c r="AJ51" s="77" t="str">
        <f t="shared" si="54"/>
        <v/>
      </c>
      <c r="AK51" s="77" t="str">
        <f t="shared" si="51"/>
        <v/>
      </c>
      <c r="AL51" s="77"/>
      <c r="AM51" s="77"/>
      <c r="AN51" s="77"/>
      <c r="AO51" s="77"/>
      <c r="AP51" s="108"/>
      <c r="AQ51"/>
      <c r="AR51" s="128"/>
      <c r="AS51" s="134"/>
      <c r="AT51" s="93" t="str">
        <f t="shared" si="19"/>
        <v/>
      </c>
      <c r="AU51" s="110" t="str">
        <f t="shared" si="28"/>
        <v/>
      </c>
      <c r="AV51" s="65" t="str">
        <f t="shared" si="29"/>
        <v/>
      </c>
      <c r="AW51" s="77"/>
      <c r="AX51" s="77" t="str">
        <f t="shared" si="55"/>
        <v/>
      </c>
      <c r="AY51" s="77" t="str">
        <f t="shared" si="53"/>
        <v/>
      </c>
      <c r="AZ51" s="77"/>
      <c r="BA51" s="77"/>
      <c r="BB51" s="77"/>
      <c r="BC51" s="77"/>
      <c r="BD51" s="108"/>
      <c r="BE51" s="77"/>
      <c r="BF51"/>
      <c r="BG51" s="77"/>
    </row>
    <row r="52" spans="2:59" s="2" customFormat="1" ht="45" hidden="1" customHeight="1">
      <c r="B52" s="19"/>
      <c r="C52" s="69" t="s">
        <v>73</v>
      </c>
      <c r="D52" s="8">
        <v>7</v>
      </c>
      <c r="E52" s="56"/>
      <c r="F52" s="56"/>
      <c r="G52" s="136"/>
      <c r="H52" s="137"/>
      <c r="I52" s="127"/>
      <c r="J52" s="58"/>
      <c r="K52" s="58"/>
      <c r="L52" s="58"/>
      <c r="M52" s="4"/>
      <c r="O52"/>
      <c r="P52" s="128"/>
      <c r="Q52" s="134"/>
      <c r="R52" s="93" t="str">
        <f t="shared" si="11"/>
        <v/>
      </c>
      <c r="S52" s="110" t="str">
        <f t="shared" si="38"/>
        <v/>
      </c>
      <c r="T52" s="65" t="str">
        <f t="shared" si="39"/>
        <v/>
      </c>
      <c r="U52" s="77"/>
      <c r="V52" s="77" t="str">
        <f t="shared" si="48"/>
        <v/>
      </c>
      <c r="W52" s="77" t="str">
        <f t="shared" si="49"/>
        <v/>
      </c>
      <c r="X52" s="77"/>
      <c r="Y52" s="77"/>
      <c r="Z52" s="77"/>
      <c r="AA52" s="77"/>
      <c r="AB52" s="108"/>
      <c r="AC52"/>
      <c r="AD52" s="128"/>
      <c r="AE52" s="134"/>
      <c r="AF52" s="93" t="str">
        <f t="shared" si="16"/>
        <v/>
      </c>
      <c r="AG52" s="110" t="str">
        <f t="shared" si="26"/>
        <v/>
      </c>
      <c r="AH52" s="65" t="str">
        <f t="shared" si="27"/>
        <v/>
      </c>
      <c r="AI52" s="77"/>
      <c r="AJ52" s="77" t="str">
        <f t="shared" si="54"/>
        <v/>
      </c>
      <c r="AK52" s="77" t="str">
        <f t="shared" si="51"/>
        <v/>
      </c>
      <c r="AL52" s="77"/>
      <c r="AM52" s="77"/>
      <c r="AN52" s="77"/>
      <c r="AO52" s="77"/>
      <c r="AP52" s="108"/>
      <c r="AQ52"/>
      <c r="AR52" s="128"/>
      <c r="AS52" s="134"/>
      <c r="AT52" s="93" t="str">
        <f t="shared" si="19"/>
        <v/>
      </c>
      <c r="AU52" s="110" t="str">
        <f t="shared" si="28"/>
        <v/>
      </c>
      <c r="AV52" s="65" t="str">
        <f t="shared" si="29"/>
        <v/>
      </c>
      <c r="AW52" s="77"/>
      <c r="AX52" s="77" t="str">
        <f t="shared" si="55"/>
        <v/>
      </c>
      <c r="AY52" s="77" t="str">
        <f t="shared" si="53"/>
        <v/>
      </c>
      <c r="AZ52" s="77"/>
      <c r="BA52" s="77"/>
      <c r="BB52" s="77"/>
      <c r="BC52" s="77"/>
      <c r="BD52" s="108"/>
      <c r="BE52" s="77"/>
      <c r="BF52"/>
      <c r="BG52" s="77"/>
    </row>
    <row r="53" spans="2:59" s="2" customFormat="1" ht="45" hidden="1" customHeight="1">
      <c r="B53" s="19"/>
      <c r="C53" s="69" t="s">
        <v>73</v>
      </c>
      <c r="D53" s="8">
        <v>8</v>
      </c>
      <c r="E53" s="56"/>
      <c r="F53" s="56"/>
      <c r="G53" s="136"/>
      <c r="H53" s="137"/>
      <c r="I53" s="127"/>
      <c r="J53" s="58"/>
      <c r="K53" s="58"/>
      <c r="L53" s="58"/>
      <c r="M53" s="53"/>
      <c r="O53"/>
      <c r="P53" s="128"/>
      <c r="Q53" s="134"/>
      <c r="R53" s="93" t="str">
        <f t="shared" si="11"/>
        <v/>
      </c>
      <c r="S53" s="110" t="str">
        <f t="shared" si="38"/>
        <v/>
      </c>
      <c r="T53" s="65" t="str">
        <f t="shared" si="39"/>
        <v/>
      </c>
      <c r="U53" s="77"/>
      <c r="V53" s="77" t="str">
        <f t="shared" si="48"/>
        <v/>
      </c>
      <c r="W53" s="77" t="str">
        <f t="shared" si="49"/>
        <v/>
      </c>
      <c r="X53" s="77"/>
      <c r="Y53" s="77"/>
      <c r="Z53" s="77"/>
      <c r="AA53" s="77"/>
      <c r="AB53" s="108"/>
      <c r="AC53"/>
      <c r="AD53" s="128"/>
      <c r="AE53" s="134"/>
      <c r="AF53" s="93" t="str">
        <f t="shared" si="16"/>
        <v/>
      </c>
      <c r="AG53" s="110" t="str">
        <f t="shared" si="26"/>
        <v/>
      </c>
      <c r="AH53" s="65" t="str">
        <f t="shared" si="27"/>
        <v/>
      </c>
      <c r="AI53" s="77"/>
      <c r="AJ53" s="77" t="str">
        <f t="shared" si="54"/>
        <v/>
      </c>
      <c r="AK53" s="77" t="str">
        <f t="shared" si="51"/>
        <v/>
      </c>
      <c r="AL53" s="77"/>
      <c r="AM53" s="77"/>
      <c r="AN53" s="77"/>
      <c r="AO53" s="77"/>
      <c r="AP53" s="108"/>
      <c r="AQ53"/>
      <c r="AR53" s="128"/>
      <c r="AS53" s="134"/>
      <c r="AT53" s="93" t="str">
        <f t="shared" si="19"/>
        <v/>
      </c>
      <c r="AU53" s="110" t="str">
        <f t="shared" si="28"/>
        <v/>
      </c>
      <c r="AV53" s="65" t="str">
        <f t="shared" si="29"/>
        <v/>
      </c>
      <c r="AW53" s="77"/>
      <c r="AX53" s="77" t="str">
        <f t="shared" si="55"/>
        <v/>
      </c>
      <c r="AY53" s="77" t="str">
        <f t="shared" si="53"/>
        <v/>
      </c>
      <c r="AZ53" s="77"/>
      <c r="BA53" s="77"/>
      <c r="BB53" s="77"/>
      <c r="BC53" s="77"/>
      <c r="BD53" s="108"/>
      <c r="BE53" s="77"/>
      <c r="BF53"/>
      <c r="BG53" s="77"/>
    </row>
    <row r="54" spans="2:59" s="2" customFormat="1" ht="92.25" hidden="1" customHeight="1">
      <c r="B54" s="19"/>
      <c r="C54" s="69" t="s">
        <v>73</v>
      </c>
      <c r="D54" s="8">
        <v>9</v>
      </c>
      <c r="E54" s="56"/>
      <c r="F54" s="56"/>
      <c r="G54" s="136"/>
      <c r="H54" s="137"/>
      <c r="I54" s="127"/>
      <c r="J54" s="58"/>
      <c r="K54" s="58"/>
      <c r="L54" s="58"/>
      <c r="M54" s="53"/>
      <c r="O54"/>
      <c r="P54" s="128"/>
      <c r="Q54" s="134"/>
      <c r="R54" s="93" t="str">
        <f t="shared" si="11"/>
        <v/>
      </c>
      <c r="S54" s="110" t="str">
        <f>IF($H54="","",$H54*Q54)</f>
        <v/>
      </c>
      <c r="T54" s="65" t="str">
        <f t="shared" si="39"/>
        <v/>
      </c>
      <c r="U54" s="77"/>
      <c r="V54" s="77" t="str">
        <f t="shared" si="48"/>
        <v/>
      </c>
      <c r="W54" s="77" t="str">
        <f t="shared" si="49"/>
        <v/>
      </c>
      <c r="X54" s="77"/>
      <c r="Y54" s="77"/>
      <c r="Z54" s="77"/>
      <c r="AA54" s="77"/>
      <c r="AB54" s="108"/>
      <c r="AC54"/>
      <c r="AD54" s="128"/>
      <c r="AE54" s="134"/>
      <c r="AF54" s="93" t="str">
        <f t="shared" si="16"/>
        <v/>
      </c>
      <c r="AG54" s="110" t="str">
        <f t="shared" si="26"/>
        <v/>
      </c>
      <c r="AH54" s="65" t="str">
        <f t="shared" si="27"/>
        <v/>
      </c>
      <c r="AI54" s="77"/>
      <c r="AJ54" s="77" t="str">
        <f t="shared" si="54"/>
        <v/>
      </c>
      <c r="AK54" s="77" t="str">
        <f t="shared" si="51"/>
        <v/>
      </c>
      <c r="AL54" s="77"/>
      <c r="AM54" s="77"/>
      <c r="AN54" s="77"/>
      <c r="AO54" s="77"/>
      <c r="AP54" s="108"/>
      <c r="AQ54"/>
      <c r="AR54" s="128"/>
      <c r="AS54" s="134"/>
      <c r="AT54" s="93" t="str">
        <f t="shared" si="19"/>
        <v/>
      </c>
      <c r="AU54" s="110" t="str">
        <f t="shared" si="28"/>
        <v/>
      </c>
      <c r="AV54" s="65" t="str">
        <f t="shared" si="29"/>
        <v/>
      </c>
      <c r="AW54" s="77"/>
      <c r="AX54" s="77" t="str">
        <f t="shared" si="55"/>
        <v/>
      </c>
      <c r="AY54" s="77" t="str">
        <f t="shared" si="53"/>
        <v/>
      </c>
      <c r="AZ54" s="77"/>
      <c r="BA54" s="77"/>
      <c r="BB54" s="77"/>
      <c r="BC54" s="77"/>
      <c r="BD54" s="108"/>
      <c r="BE54" s="77"/>
      <c r="BF54"/>
      <c r="BG54" s="77"/>
    </row>
    <row r="55" spans="2:59" s="2" customFormat="1" ht="45" hidden="1" customHeight="1">
      <c r="B55" s="20"/>
      <c r="C55" s="70" t="s">
        <v>73</v>
      </c>
      <c r="D55" s="25">
        <v>10</v>
      </c>
      <c r="E55" s="7"/>
      <c r="F55" s="7"/>
      <c r="G55" s="138"/>
      <c r="H55" s="139"/>
      <c r="I55" s="140"/>
      <c r="J55" s="6"/>
      <c r="K55" s="6"/>
      <c r="L55" s="6"/>
      <c r="M55" s="53"/>
      <c r="O55"/>
      <c r="P55" s="129"/>
      <c r="Q55" s="135"/>
      <c r="R55" s="97" t="str">
        <f t="shared" si="11"/>
        <v/>
      </c>
      <c r="S55" s="111" t="str">
        <f t="shared" si="38"/>
        <v/>
      </c>
      <c r="T55" s="66" t="str">
        <f t="shared" si="39"/>
        <v/>
      </c>
      <c r="U55" s="77"/>
      <c r="V55" s="77" t="str">
        <f t="shared" si="48"/>
        <v/>
      </c>
      <c r="W55" s="77" t="str">
        <f t="shared" si="49"/>
        <v/>
      </c>
      <c r="X55" s="77"/>
      <c r="Y55" s="77"/>
      <c r="Z55" s="77"/>
      <c r="AA55" s="77"/>
      <c r="AB55" s="108"/>
      <c r="AC55"/>
      <c r="AD55" s="129"/>
      <c r="AE55" s="135"/>
      <c r="AF55" s="97" t="str">
        <f t="shared" si="16"/>
        <v/>
      </c>
      <c r="AG55" s="111" t="str">
        <f t="shared" si="26"/>
        <v/>
      </c>
      <c r="AH55" s="66" t="str">
        <f t="shared" si="27"/>
        <v/>
      </c>
      <c r="AI55" s="77"/>
      <c r="AJ55" s="77" t="str">
        <f t="shared" si="54"/>
        <v/>
      </c>
      <c r="AK55" s="77" t="str">
        <f t="shared" si="51"/>
        <v/>
      </c>
      <c r="AL55" s="77"/>
      <c r="AM55" s="77"/>
      <c r="AN55" s="77"/>
      <c r="AO55" s="77"/>
      <c r="AP55" s="108"/>
      <c r="AQ55"/>
      <c r="AR55" s="129"/>
      <c r="AS55" s="135"/>
      <c r="AT55" s="97" t="str">
        <f t="shared" si="19"/>
        <v/>
      </c>
      <c r="AU55" s="111" t="str">
        <f t="shared" si="28"/>
        <v/>
      </c>
      <c r="AV55" s="66" t="str">
        <f t="shared" si="29"/>
        <v/>
      </c>
      <c r="AW55" s="77"/>
      <c r="AX55" s="77" t="str">
        <f t="shared" si="55"/>
        <v/>
      </c>
      <c r="AY55" s="77" t="str">
        <f t="shared" si="53"/>
        <v/>
      </c>
      <c r="AZ55" s="77"/>
      <c r="BA55" s="77"/>
      <c r="BB55" s="77"/>
      <c r="BC55" s="77"/>
      <c r="BD55" s="108"/>
      <c r="BE55" s="77"/>
      <c r="BF55"/>
      <c r="BG55" s="77"/>
    </row>
    <row r="56" spans="2:59" s="2" customFormat="1" ht="101.25" customHeight="1">
      <c r="B56" s="23" t="s">
        <v>76</v>
      </c>
      <c r="C56" s="172" t="s">
        <v>73</v>
      </c>
      <c r="D56" s="22">
        <v>1</v>
      </c>
      <c r="E56" s="148" t="s">
        <v>77</v>
      </c>
      <c r="F56" s="141" t="s">
        <v>70</v>
      </c>
      <c r="G56" s="153" t="s">
        <v>78</v>
      </c>
      <c r="H56" s="142">
        <v>0.43515952600000002</v>
      </c>
      <c r="I56" s="154"/>
      <c r="J56" s="148"/>
      <c r="K56" s="58"/>
      <c r="L56" s="58"/>
      <c r="M56" s="53"/>
      <c r="O56"/>
      <c r="P56" s="155" t="s">
        <v>56</v>
      </c>
      <c r="Q56" s="133">
        <v>9</v>
      </c>
      <c r="R56" s="156" t="str">
        <f t="shared" si="11"/>
        <v>m²</v>
      </c>
      <c r="S56" s="96">
        <f t="shared" ref="S56:S63" si="56">IF($H56="","",$H56*Q56)</f>
        <v>3.9164357340000002</v>
      </c>
      <c r="T56" s="157" t="str">
        <f t="shared" ref="T56:T65" si="57">IF($I56="","",$I56*Q56)</f>
        <v/>
      </c>
      <c r="U56" s="77"/>
      <c r="V56" s="158">
        <f>IF(P56="x",S56,"")</f>
        <v>3.9164357340000002</v>
      </c>
      <c r="W56" s="158" t="str">
        <f>IF(P56="x",T56,"")</f>
        <v/>
      </c>
      <c r="X56" s="159">
        <f>_xlfn.MINIFS(S56:S65,S56:S65,"&gt;"&amp;0)</f>
        <v>3.9164357340000002</v>
      </c>
      <c r="Y56" s="158" t="str">
        <f>_xlfn.XLOOKUP(X56,S56:S65,T56:T65,"",0,1)</f>
        <v/>
      </c>
      <c r="Z56" s="158" t="str">
        <f>_xlfn.XLOOKUP(AA56,T56:T65,S56:S65,"",0,1)</f>
        <v/>
      </c>
      <c r="AA56" s="158">
        <f>_xlfn.MINIFS(T56:T65,T56:T65,"&gt;"&amp;0)</f>
        <v>0</v>
      </c>
      <c r="AB56" s="160">
        <f>MAX(S56:S65)</f>
        <v>3.9164357340000002</v>
      </c>
      <c r="AC56"/>
      <c r="AD56" s="155"/>
      <c r="AE56" s="133"/>
      <c r="AF56" s="156" t="str">
        <f>IF($F56="","",$F56)</f>
        <v>m²</v>
      </c>
      <c r="AG56" s="96">
        <f t="shared" si="26"/>
        <v>0</v>
      </c>
      <c r="AH56" s="157" t="str">
        <f t="shared" si="27"/>
        <v/>
      </c>
      <c r="AI56" s="77"/>
      <c r="AJ56" s="158" t="str">
        <f>IF(AD56="x",AG56,"")</f>
        <v/>
      </c>
      <c r="AK56" s="158" t="str">
        <f>IF(AD56="x",AH56,"")</f>
        <v/>
      </c>
      <c r="AL56" s="159">
        <f>_xlfn.MINIFS(AG56:AG65,AG56:AG65,"&gt;"&amp;0)</f>
        <v>0</v>
      </c>
      <c r="AM56" s="158" t="str">
        <f>_xlfn.XLOOKUP(AL56,AG56:AG65,AH56:AH65,"",0,1)</f>
        <v/>
      </c>
      <c r="AN56" s="158" t="str">
        <f>_xlfn.XLOOKUP(AO56,AH56:AH65,AG56:AG65,"",0,1)</f>
        <v/>
      </c>
      <c r="AO56" s="158">
        <f>_xlfn.MINIFS(AH56:AH65,AH56:AH65,"&gt;"&amp;0)</f>
        <v>0</v>
      </c>
      <c r="AP56" s="160">
        <f>MAX(AG56:AG65)</f>
        <v>0</v>
      </c>
      <c r="AQ56"/>
      <c r="AR56" s="155"/>
      <c r="AS56" s="133"/>
      <c r="AT56" s="156" t="str">
        <f>IF($F56="","",$F56)</f>
        <v>m²</v>
      </c>
      <c r="AU56" s="96">
        <f t="shared" si="28"/>
        <v>0</v>
      </c>
      <c r="AV56" s="157" t="str">
        <f t="shared" si="29"/>
        <v/>
      </c>
      <c r="AW56" s="77"/>
      <c r="AX56" s="158" t="str">
        <f>IF(AR56="x",AU56,"")</f>
        <v/>
      </c>
      <c r="AY56" s="158" t="str">
        <f>IF(AR56="x",AV56,"")</f>
        <v/>
      </c>
      <c r="AZ56" s="159">
        <f>_xlfn.MINIFS(AU56:AU65,AU56:AU65,"&gt;"&amp;0)</f>
        <v>0</v>
      </c>
      <c r="BA56" s="158" t="str">
        <f>_xlfn.XLOOKUP(AZ56,AU56:AU65,AV56:AV65,"",0,1)</f>
        <v/>
      </c>
      <c r="BB56" s="158" t="str">
        <f>_xlfn.XLOOKUP(BC56,AV56:AV65,AU56:AU65,"",0,1)</f>
        <v/>
      </c>
      <c r="BC56" s="158">
        <f>_xlfn.MINIFS(AV56:AV65,AV56:AV65,"&gt;"&amp;0)</f>
        <v>0</v>
      </c>
      <c r="BD56" s="160">
        <f>MAX(AU56:AU65)</f>
        <v>0</v>
      </c>
      <c r="BE56" s="77"/>
      <c r="BF56"/>
      <c r="BG56" s="77"/>
    </row>
    <row r="57" spans="2:59" s="2" customFormat="1" ht="45" hidden="1" customHeight="1">
      <c r="B57" s="19"/>
      <c r="C57" s="69" t="s">
        <v>73</v>
      </c>
      <c r="D57" s="8">
        <v>2</v>
      </c>
      <c r="E57" s="56"/>
      <c r="F57" s="56"/>
      <c r="G57" s="136"/>
      <c r="H57" s="137"/>
      <c r="I57" s="127"/>
      <c r="J57" s="58"/>
      <c r="K57" s="58"/>
      <c r="L57" s="58"/>
      <c r="M57" s="53"/>
      <c r="O57"/>
      <c r="P57" s="128"/>
      <c r="Q57" s="134"/>
      <c r="R57" s="93" t="str">
        <f t="shared" si="11"/>
        <v/>
      </c>
      <c r="S57" s="110" t="str">
        <f t="shared" si="56"/>
        <v/>
      </c>
      <c r="T57" s="65" t="str">
        <f t="shared" si="57"/>
        <v/>
      </c>
      <c r="U57" s="77"/>
      <c r="V57" s="77" t="str">
        <f t="shared" ref="V57:V65" si="58">IF(P57="x",S57,"")</f>
        <v/>
      </c>
      <c r="W57" s="77" t="str">
        <f t="shared" ref="W57:W65" si="59">IF(P57="x",T57,"")</f>
        <v/>
      </c>
      <c r="X57" s="77"/>
      <c r="Y57" s="77"/>
      <c r="Z57" s="77"/>
      <c r="AA57" s="77"/>
      <c r="AB57" s="108"/>
      <c r="AC57"/>
      <c r="AD57" s="128"/>
      <c r="AE57" s="134"/>
      <c r="AF57" s="93" t="str">
        <f t="shared" si="16"/>
        <v/>
      </c>
      <c r="AG57" s="110" t="str">
        <f t="shared" si="26"/>
        <v/>
      </c>
      <c r="AH57" s="65" t="str">
        <f t="shared" si="27"/>
        <v/>
      </c>
      <c r="AI57" s="77"/>
      <c r="AJ57" s="77" t="str">
        <f t="shared" ref="AJ57" si="60">IF(AD57="x",AG57,"")</f>
        <v/>
      </c>
      <c r="AK57" s="77" t="str">
        <f t="shared" ref="AK57:AK65" si="61">IF(AD57="x",AH57,"")</f>
        <v/>
      </c>
      <c r="AL57" s="77"/>
      <c r="AM57" s="77"/>
      <c r="AN57" s="77"/>
      <c r="AO57" s="77"/>
      <c r="AP57" s="108"/>
      <c r="AQ57"/>
      <c r="AR57" s="128"/>
      <c r="AS57" s="134"/>
      <c r="AT57" s="93" t="str">
        <f t="shared" si="19"/>
        <v/>
      </c>
      <c r="AU57" s="110" t="str">
        <f t="shared" si="28"/>
        <v/>
      </c>
      <c r="AV57" s="65" t="str">
        <f t="shared" si="29"/>
        <v/>
      </c>
      <c r="AW57" s="77"/>
      <c r="AX57" s="77" t="str">
        <f t="shared" ref="AX57" si="62">IF(AR57="x",AU57,"")</f>
        <v/>
      </c>
      <c r="AY57" s="77" t="str">
        <f t="shared" ref="AY57:AY65" si="63">IF(AR57="x",AV57,"")</f>
        <v/>
      </c>
      <c r="AZ57" s="77"/>
      <c r="BA57" s="77"/>
      <c r="BB57" s="77"/>
      <c r="BC57" s="77"/>
      <c r="BD57" s="108"/>
      <c r="BE57" s="77"/>
      <c r="BF57"/>
      <c r="BG57" s="77"/>
    </row>
    <row r="58" spans="2:59" s="2" customFormat="1" ht="45" hidden="1" customHeight="1">
      <c r="B58" s="19"/>
      <c r="C58" s="69" t="s">
        <v>73</v>
      </c>
      <c r="D58" s="8">
        <v>3</v>
      </c>
      <c r="E58" s="56"/>
      <c r="F58" s="56"/>
      <c r="G58" s="136"/>
      <c r="H58" s="137"/>
      <c r="I58" s="127"/>
      <c r="J58" s="58"/>
      <c r="K58" s="58"/>
      <c r="L58" s="58"/>
      <c r="M58" s="53"/>
      <c r="O58"/>
      <c r="P58" s="128"/>
      <c r="Q58" s="134"/>
      <c r="R58" s="93" t="str">
        <f t="shared" si="11"/>
        <v/>
      </c>
      <c r="S58" s="110" t="str">
        <f t="shared" si="56"/>
        <v/>
      </c>
      <c r="T58" s="65" t="str">
        <f t="shared" si="57"/>
        <v/>
      </c>
      <c r="U58" s="77"/>
      <c r="V58" s="77" t="str">
        <f t="shared" si="58"/>
        <v/>
      </c>
      <c r="W58" s="77" t="str">
        <f t="shared" si="59"/>
        <v/>
      </c>
      <c r="X58" s="77"/>
      <c r="Y58" s="77"/>
      <c r="Z58" s="77"/>
      <c r="AA58" s="77"/>
      <c r="AB58" s="108"/>
      <c r="AC58"/>
      <c r="AD58" s="128"/>
      <c r="AE58" s="134"/>
      <c r="AF58" s="93" t="str">
        <f t="shared" si="16"/>
        <v/>
      </c>
      <c r="AG58" s="110" t="str">
        <f t="shared" si="26"/>
        <v/>
      </c>
      <c r="AH58" s="65" t="str">
        <f t="shared" si="27"/>
        <v/>
      </c>
      <c r="AI58" s="77"/>
      <c r="AJ58" s="77" t="str">
        <f>IF(AD58="x",AG58,"")</f>
        <v/>
      </c>
      <c r="AK58" s="77" t="str">
        <f t="shared" si="61"/>
        <v/>
      </c>
      <c r="AL58" s="77"/>
      <c r="AM58" s="77"/>
      <c r="AN58" s="77"/>
      <c r="AO58" s="77"/>
      <c r="AP58" s="108"/>
      <c r="AQ58"/>
      <c r="AR58" s="128"/>
      <c r="AS58" s="134"/>
      <c r="AT58" s="93" t="str">
        <f t="shared" si="19"/>
        <v/>
      </c>
      <c r="AU58" s="110" t="str">
        <f t="shared" si="28"/>
        <v/>
      </c>
      <c r="AV58" s="65" t="str">
        <f t="shared" si="29"/>
        <v/>
      </c>
      <c r="AW58" s="77"/>
      <c r="AX58" s="77" t="str">
        <f>IF(AR58="x",AU58,"")</f>
        <v/>
      </c>
      <c r="AY58" s="77" t="str">
        <f t="shared" si="63"/>
        <v/>
      </c>
      <c r="AZ58" s="77"/>
      <c r="BA58" s="77"/>
      <c r="BB58" s="77"/>
      <c r="BC58" s="77"/>
      <c r="BD58" s="108"/>
      <c r="BE58" s="77"/>
      <c r="BF58"/>
      <c r="BG58" s="77"/>
    </row>
    <row r="59" spans="2:59" s="2" customFormat="1" ht="45" hidden="1" customHeight="1">
      <c r="B59" s="19"/>
      <c r="C59" s="69" t="s">
        <v>73</v>
      </c>
      <c r="D59" s="8">
        <v>4</v>
      </c>
      <c r="E59" s="56"/>
      <c r="F59" s="56"/>
      <c r="G59" s="136"/>
      <c r="H59" s="137"/>
      <c r="I59" s="127"/>
      <c r="J59" s="58"/>
      <c r="K59" s="58"/>
      <c r="L59" s="58"/>
      <c r="M59" s="53"/>
      <c r="O59"/>
      <c r="P59" s="128"/>
      <c r="Q59" s="134"/>
      <c r="R59" s="93" t="str">
        <f t="shared" si="11"/>
        <v/>
      </c>
      <c r="S59" s="110" t="str">
        <f t="shared" si="56"/>
        <v/>
      </c>
      <c r="T59" s="65" t="str">
        <f t="shared" si="57"/>
        <v/>
      </c>
      <c r="U59" s="77"/>
      <c r="V59" s="77" t="str">
        <f t="shared" si="58"/>
        <v/>
      </c>
      <c r="W59" s="77" t="str">
        <f t="shared" si="59"/>
        <v/>
      </c>
      <c r="X59" s="77"/>
      <c r="Y59" s="77"/>
      <c r="Z59" s="77"/>
      <c r="AA59" s="77"/>
      <c r="AB59" s="108"/>
      <c r="AC59"/>
      <c r="AD59" s="128"/>
      <c r="AE59" s="134"/>
      <c r="AF59" s="93" t="str">
        <f t="shared" si="16"/>
        <v/>
      </c>
      <c r="AG59" s="110" t="str">
        <f t="shared" si="26"/>
        <v/>
      </c>
      <c r="AH59" s="65" t="str">
        <f t="shared" si="27"/>
        <v/>
      </c>
      <c r="AI59" s="77"/>
      <c r="AJ59" s="77" t="str">
        <f t="shared" ref="AJ59:AJ65" si="64">IF(AD59="x",AG59,"")</f>
        <v/>
      </c>
      <c r="AK59" s="77" t="str">
        <f t="shared" si="61"/>
        <v/>
      </c>
      <c r="AL59" s="77"/>
      <c r="AM59" s="77"/>
      <c r="AN59" s="77"/>
      <c r="AO59" s="77"/>
      <c r="AP59" s="108"/>
      <c r="AQ59"/>
      <c r="AR59" s="128"/>
      <c r="AS59" s="134"/>
      <c r="AT59" s="93" t="str">
        <f t="shared" si="19"/>
        <v/>
      </c>
      <c r="AU59" s="110" t="str">
        <f t="shared" si="28"/>
        <v/>
      </c>
      <c r="AV59" s="65" t="str">
        <f t="shared" si="29"/>
        <v/>
      </c>
      <c r="AW59" s="77"/>
      <c r="AX59" s="77" t="str">
        <f t="shared" ref="AX59:AX65" si="65">IF(AR59="x",AU59,"")</f>
        <v/>
      </c>
      <c r="AY59" s="77" t="str">
        <f t="shared" si="63"/>
        <v/>
      </c>
      <c r="AZ59" s="77"/>
      <c r="BA59" s="77"/>
      <c r="BB59" s="77"/>
      <c r="BC59" s="77"/>
      <c r="BD59" s="108"/>
      <c r="BE59" s="77"/>
      <c r="BF59"/>
      <c r="BG59" s="77"/>
    </row>
    <row r="60" spans="2:59" s="2" customFormat="1" ht="45" hidden="1" customHeight="1">
      <c r="B60" s="19"/>
      <c r="C60" s="69" t="s">
        <v>73</v>
      </c>
      <c r="D60" s="8">
        <v>5</v>
      </c>
      <c r="E60" s="56"/>
      <c r="F60" s="56"/>
      <c r="G60" s="136"/>
      <c r="H60" s="137"/>
      <c r="I60" s="127"/>
      <c r="J60" s="58"/>
      <c r="K60" s="58"/>
      <c r="L60" s="58"/>
      <c r="M60" s="53"/>
      <c r="O60"/>
      <c r="P60" s="128"/>
      <c r="Q60" s="134"/>
      <c r="R60" s="93" t="str">
        <f t="shared" si="11"/>
        <v/>
      </c>
      <c r="S60" s="110" t="str">
        <f t="shared" si="56"/>
        <v/>
      </c>
      <c r="T60" s="65" t="str">
        <f t="shared" si="57"/>
        <v/>
      </c>
      <c r="U60" s="77"/>
      <c r="V60" s="77" t="str">
        <f t="shared" si="58"/>
        <v/>
      </c>
      <c r="W60" s="77" t="str">
        <f t="shared" si="59"/>
        <v/>
      </c>
      <c r="X60" s="77"/>
      <c r="Y60" s="77"/>
      <c r="Z60" s="77"/>
      <c r="AA60" s="77"/>
      <c r="AB60" s="108"/>
      <c r="AC60"/>
      <c r="AD60" s="128"/>
      <c r="AE60" s="134"/>
      <c r="AF60" s="93" t="str">
        <f t="shared" si="16"/>
        <v/>
      </c>
      <c r="AG60" s="110" t="str">
        <f t="shared" si="26"/>
        <v/>
      </c>
      <c r="AH60" s="65" t="str">
        <f t="shared" si="27"/>
        <v/>
      </c>
      <c r="AI60" s="77"/>
      <c r="AJ60" s="77" t="str">
        <f t="shared" si="64"/>
        <v/>
      </c>
      <c r="AK60" s="77" t="str">
        <f t="shared" si="61"/>
        <v/>
      </c>
      <c r="AL60" s="77"/>
      <c r="AM60" s="77"/>
      <c r="AN60" s="77"/>
      <c r="AO60" s="77"/>
      <c r="AP60" s="108"/>
      <c r="AQ60"/>
      <c r="AR60" s="128"/>
      <c r="AS60" s="134"/>
      <c r="AT60" s="93" t="str">
        <f t="shared" si="19"/>
        <v/>
      </c>
      <c r="AU60" s="110" t="str">
        <f t="shared" si="28"/>
        <v/>
      </c>
      <c r="AV60" s="65" t="str">
        <f t="shared" si="29"/>
        <v/>
      </c>
      <c r="AW60" s="77"/>
      <c r="AX60" s="77" t="str">
        <f t="shared" si="65"/>
        <v/>
      </c>
      <c r="AY60" s="77" t="str">
        <f t="shared" si="63"/>
        <v/>
      </c>
      <c r="AZ60" s="77"/>
      <c r="BA60" s="77"/>
      <c r="BB60" s="77"/>
      <c r="BC60" s="77"/>
      <c r="BD60" s="108"/>
      <c r="BE60" s="77"/>
      <c r="BF60"/>
      <c r="BG60" s="77"/>
    </row>
    <row r="61" spans="2:59" s="2" customFormat="1" ht="45" hidden="1" customHeight="1">
      <c r="B61" s="19"/>
      <c r="C61" s="69" t="s">
        <v>73</v>
      </c>
      <c r="D61" s="8">
        <v>6</v>
      </c>
      <c r="E61" s="56"/>
      <c r="F61" s="56"/>
      <c r="G61" s="136"/>
      <c r="H61" s="137"/>
      <c r="I61" s="127"/>
      <c r="J61" s="58"/>
      <c r="K61" s="58"/>
      <c r="L61" s="58"/>
      <c r="M61" s="53"/>
      <c r="O61"/>
      <c r="P61" s="128"/>
      <c r="Q61" s="134"/>
      <c r="R61" s="93" t="str">
        <f t="shared" si="11"/>
        <v/>
      </c>
      <c r="S61" s="110" t="str">
        <f t="shared" si="56"/>
        <v/>
      </c>
      <c r="T61" s="65" t="str">
        <f t="shared" si="57"/>
        <v/>
      </c>
      <c r="U61" s="77"/>
      <c r="V61" s="77" t="str">
        <f t="shared" si="58"/>
        <v/>
      </c>
      <c r="W61" s="77" t="str">
        <f t="shared" si="59"/>
        <v/>
      </c>
      <c r="X61" s="77"/>
      <c r="Y61" s="77"/>
      <c r="Z61" s="77"/>
      <c r="AA61" s="77"/>
      <c r="AB61" s="108"/>
      <c r="AC61"/>
      <c r="AD61" s="128"/>
      <c r="AE61" s="134"/>
      <c r="AF61" s="93" t="str">
        <f t="shared" si="16"/>
        <v/>
      </c>
      <c r="AG61" s="110" t="str">
        <f t="shared" si="26"/>
        <v/>
      </c>
      <c r="AH61" s="65" t="str">
        <f t="shared" si="27"/>
        <v/>
      </c>
      <c r="AI61" s="77"/>
      <c r="AJ61" s="77" t="str">
        <f t="shared" si="64"/>
        <v/>
      </c>
      <c r="AK61" s="77" t="str">
        <f t="shared" si="61"/>
        <v/>
      </c>
      <c r="AL61" s="77"/>
      <c r="AM61" s="77"/>
      <c r="AN61" s="77"/>
      <c r="AO61" s="77"/>
      <c r="AP61" s="108"/>
      <c r="AQ61"/>
      <c r="AR61" s="128"/>
      <c r="AS61" s="134"/>
      <c r="AT61" s="93" t="str">
        <f t="shared" si="19"/>
        <v/>
      </c>
      <c r="AU61" s="110" t="str">
        <f t="shared" si="28"/>
        <v/>
      </c>
      <c r="AV61" s="65" t="str">
        <f t="shared" si="29"/>
        <v/>
      </c>
      <c r="AW61" s="77"/>
      <c r="AX61" s="77" t="str">
        <f t="shared" si="65"/>
        <v/>
      </c>
      <c r="AY61" s="77" t="str">
        <f t="shared" si="63"/>
        <v/>
      </c>
      <c r="AZ61" s="77"/>
      <c r="BA61" s="77"/>
      <c r="BB61" s="77"/>
      <c r="BC61" s="77"/>
      <c r="BD61" s="108"/>
      <c r="BE61" s="77"/>
      <c r="BF61"/>
      <c r="BG61" s="77"/>
    </row>
    <row r="62" spans="2:59" s="2" customFormat="1" ht="45" hidden="1" customHeight="1">
      <c r="B62" s="19"/>
      <c r="C62" s="69" t="s">
        <v>73</v>
      </c>
      <c r="D62" s="8">
        <v>7</v>
      </c>
      <c r="E62" s="56"/>
      <c r="F62" s="56"/>
      <c r="G62" s="136"/>
      <c r="H62" s="137"/>
      <c r="I62" s="127"/>
      <c r="J62" s="58"/>
      <c r="K62" s="58"/>
      <c r="L62" s="58"/>
      <c r="M62" s="53"/>
      <c r="O62"/>
      <c r="P62" s="128"/>
      <c r="Q62" s="134"/>
      <c r="R62" s="93" t="str">
        <f t="shared" si="11"/>
        <v/>
      </c>
      <c r="S62" s="110" t="str">
        <f t="shared" si="56"/>
        <v/>
      </c>
      <c r="T62" s="65" t="str">
        <f t="shared" si="57"/>
        <v/>
      </c>
      <c r="U62" s="77"/>
      <c r="V62" s="77" t="str">
        <f t="shared" si="58"/>
        <v/>
      </c>
      <c r="W62" s="77" t="str">
        <f t="shared" si="59"/>
        <v/>
      </c>
      <c r="X62" s="77"/>
      <c r="Y62" s="77"/>
      <c r="Z62" s="77"/>
      <c r="AA62" s="77"/>
      <c r="AB62" s="108"/>
      <c r="AC62"/>
      <c r="AD62" s="128"/>
      <c r="AE62" s="134"/>
      <c r="AF62" s="93" t="str">
        <f t="shared" si="16"/>
        <v/>
      </c>
      <c r="AG62" s="110" t="str">
        <f t="shared" si="26"/>
        <v/>
      </c>
      <c r="AH62" s="65" t="str">
        <f t="shared" si="27"/>
        <v/>
      </c>
      <c r="AI62" s="77"/>
      <c r="AJ62" s="77" t="str">
        <f t="shared" si="64"/>
        <v/>
      </c>
      <c r="AK62" s="77" t="str">
        <f t="shared" si="61"/>
        <v/>
      </c>
      <c r="AL62" s="77"/>
      <c r="AM62" s="77"/>
      <c r="AN62" s="77"/>
      <c r="AO62" s="77"/>
      <c r="AP62" s="108"/>
      <c r="AQ62"/>
      <c r="AR62" s="128"/>
      <c r="AS62" s="134"/>
      <c r="AT62" s="93" t="str">
        <f t="shared" si="19"/>
        <v/>
      </c>
      <c r="AU62" s="110" t="str">
        <f t="shared" si="28"/>
        <v/>
      </c>
      <c r="AV62" s="65" t="str">
        <f t="shared" si="29"/>
        <v/>
      </c>
      <c r="AW62" s="77"/>
      <c r="AX62" s="77" t="str">
        <f t="shared" si="65"/>
        <v/>
      </c>
      <c r="AY62" s="77" t="str">
        <f t="shared" si="63"/>
        <v/>
      </c>
      <c r="AZ62" s="77"/>
      <c r="BA62" s="77"/>
      <c r="BB62" s="77"/>
      <c r="BC62" s="77"/>
      <c r="BD62" s="108"/>
      <c r="BE62" s="77"/>
      <c r="BF62"/>
      <c r="BG62" s="77"/>
    </row>
    <row r="63" spans="2:59" s="2" customFormat="1" ht="45" hidden="1" customHeight="1">
      <c r="B63" s="19"/>
      <c r="C63" s="69" t="s">
        <v>73</v>
      </c>
      <c r="D63" s="8">
        <v>8</v>
      </c>
      <c r="E63" s="56"/>
      <c r="F63" s="56"/>
      <c r="G63" s="136"/>
      <c r="H63" s="137"/>
      <c r="I63" s="127"/>
      <c r="J63" s="58"/>
      <c r="K63" s="58"/>
      <c r="L63" s="58"/>
      <c r="M63" s="53"/>
      <c r="O63"/>
      <c r="P63" s="128"/>
      <c r="Q63" s="134"/>
      <c r="R63" s="93" t="str">
        <f t="shared" si="11"/>
        <v/>
      </c>
      <c r="S63" s="110" t="str">
        <f t="shared" si="56"/>
        <v/>
      </c>
      <c r="T63" s="65" t="str">
        <f t="shared" si="57"/>
        <v/>
      </c>
      <c r="U63" s="77"/>
      <c r="V63" s="77" t="str">
        <f t="shared" si="58"/>
        <v/>
      </c>
      <c r="W63" s="77" t="str">
        <f t="shared" si="59"/>
        <v/>
      </c>
      <c r="X63" s="77"/>
      <c r="Y63" s="77"/>
      <c r="Z63" s="77"/>
      <c r="AA63" s="77"/>
      <c r="AB63" s="108"/>
      <c r="AC63"/>
      <c r="AD63" s="128"/>
      <c r="AE63" s="134"/>
      <c r="AF63" s="93" t="str">
        <f t="shared" si="16"/>
        <v/>
      </c>
      <c r="AG63" s="110" t="str">
        <f t="shared" si="26"/>
        <v/>
      </c>
      <c r="AH63" s="65" t="str">
        <f t="shared" si="27"/>
        <v/>
      </c>
      <c r="AI63" s="77"/>
      <c r="AJ63" s="77" t="str">
        <f t="shared" si="64"/>
        <v/>
      </c>
      <c r="AK63" s="77" t="str">
        <f t="shared" si="61"/>
        <v/>
      </c>
      <c r="AL63" s="77"/>
      <c r="AM63" s="77"/>
      <c r="AN63" s="77"/>
      <c r="AO63" s="77"/>
      <c r="AP63" s="108"/>
      <c r="AQ63"/>
      <c r="AR63" s="128"/>
      <c r="AS63" s="134"/>
      <c r="AT63" s="93" t="str">
        <f t="shared" si="19"/>
        <v/>
      </c>
      <c r="AU63" s="110" t="str">
        <f t="shared" si="28"/>
        <v/>
      </c>
      <c r="AV63" s="65" t="str">
        <f t="shared" si="29"/>
        <v/>
      </c>
      <c r="AW63" s="77"/>
      <c r="AX63" s="77" t="str">
        <f t="shared" si="65"/>
        <v/>
      </c>
      <c r="AY63" s="77" t="str">
        <f t="shared" si="63"/>
        <v/>
      </c>
      <c r="AZ63" s="77"/>
      <c r="BA63" s="77"/>
      <c r="BB63" s="77"/>
      <c r="BC63" s="77"/>
      <c r="BD63" s="108"/>
      <c r="BE63" s="77"/>
      <c r="BF63"/>
      <c r="BG63" s="77"/>
    </row>
    <row r="64" spans="2:59" s="2" customFormat="1" ht="45" hidden="1" customHeight="1">
      <c r="B64" s="19"/>
      <c r="C64" s="69" t="s">
        <v>73</v>
      </c>
      <c r="D64" s="8">
        <v>9</v>
      </c>
      <c r="E64" s="56"/>
      <c r="F64" s="56"/>
      <c r="G64" s="136"/>
      <c r="H64" s="137"/>
      <c r="I64" s="127"/>
      <c r="J64" s="58"/>
      <c r="K64" s="58"/>
      <c r="L64" s="58"/>
      <c r="M64" s="53"/>
      <c r="O64"/>
      <c r="P64" s="128"/>
      <c r="Q64" s="134"/>
      <c r="R64" s="93" t="str">
        <f t="shared" si="11"/>
        <v/>
      </c>
      <c r="S64" s="110" t="str">
        <f>IF($H64="","",$H64*Q64)</f>
        <v/>
      </c>
      <c r="T64" s="65" t="str">
        <f t="shared" si="57"/>
        <v/>
      </c>
      <c r="U64" s="77"/>
      <c r="V64" s="77" t="str">
        <f t="shared" si="58"/>
        <v/>
      </c>
      <c r="W64" s="77" t="str">
        <f t="shared" si="59"/>
        <v/>
      </c>
      <c r="X64" s="77"/>
      <c r="Y64" s="77"/>
      <c r="Z64" s="77"/>
      <c r="AA64" s="77"/>
      <c r="AB64" s="108"/>
      <c r="AC64"/>
      <c r="AD64" s="128"/>
      <c r="AE64" s="134"/>
      <c r="AF64" s="93" t="str">
        <f t="shared" si="16"/>
        <v/>
      </c>
      <c r="AG64" s="110" t="str">
        <f t="shared" si="26"/>
        <v/>
      </c>
      <c r="AH64" s="65" t="str">
        <f t="shared" si="27"/>
        <v/>
      </c>
      <c r="AI64" s="77"/>
      <c r="AJ64" s="77" t="str">
        <f t="shared" si="64"/>
        <v/>
      </c>
      <c r="AK64" s="77" t="str">
        <f t="shared" si="61"/>
        <v/>
      </c>
      <c r="AL64" s="77"/>
      <c r="AM64" s="77"/>
      <c r="AN64" s="77"/>
      <c r="AO64" s="77"/>
      <c r="AP64" s="108"/>
      <c r="AQ64"/>
      <c r="AR64" s="128"/>
      <c r="AS64" s="134"/>
      <c r="AT64" s="93" t="str">
        <f t="shared" si="19"/>
        <v/>
      </c>
      <c r="AU64" s="110" t="str">
        <f t="shared" si="28"/>
        <v/>
      </c>
      <c r="AV64" s="65" t="str">
        <f t="shared" si="29"/>
        <v/>
      </c>
      <c r="AW64" s="77"/>
      <c r="AX64" s="77" t="str">
        <f t="shared" si="65"/>
        <v/>
      </c>
      <c r="AY64" s="77" t="str">
        <f t="shared" si="63"/>
        <v/>
      </c>
      <c r="AZ64" s="77"/>
      <c r="BA64" s="77"/>
      <c r="BB64" s="77"/>
      <c r="BC64" s="77"/>
      <c r="BD64" s="108"/>
      <c r="BE64" s="77"/>
      <c r="BF64"/>
      <c r="BG64" s="77"/>
    </row>
    <row r="65" spans="2:59" s="2" customFormat="1" ht="45" hidden="1" customHeight="1">
      <c r="B65" s="20"/>
      <c r="C65" s="70" t="s">
        <v>73</v>
      </c>
      <c r="D65" s="8">
        <v>10</v>
      </c>
      <c r="E65" s="56"/>
      <c r="F65" s="56"/>
      <c r="G65" s="136"/>
      <c r="H65" s="137"/>
      <c r="I65" s="127"/>
      <c r="J65" s="58"/>
      <c r="K65" s="58"/>
      <c r="L65" s="58"/>
      <c r="M65" s="53"/>
      <c r="O65"/>
      <c r="P65" s="128"/>
      <c r="Q65" s="134"/>
      <c r="R65" s="97" t="str">
        <f t="shared" si="11"/>
        <v/>
      </c>
      <c r="S65" s="111" t="str">
        <f t="shared" ref="S65" si="66">IF($H65="","",$H65*Q65)</f>
        <v/>
      </c>
      <c r="T65" s="66" t="str">
        <f t="shared" si="57"/>
        <v/>
      </c>
      <c r="U65" s="77"/>
      <c r="V65" s="77" t="str">
        <f t="shared" si="58"/>
        <v/>
      </c>
      <c r="W65" s="77" t="str">
        <f t="shared" si="59"/>
        <v/>
      </c>
      <c r="X65" s="77"/>
      <c r="Y65" s="77"/>
      <c r="Z65" s="77"/>
      <c r="AA65" s="77"/>
      <c r="AB65" s="108"/>
      <c r="AC65"/>
      <c r="AD65" s="128"/>
      <c r="AE65" s="134"/>
      <c r="AF65" s="97" t="str">
        <f t="shared" si="16"/>
        <v/>
      </c>
      <c r="AG65" s="111" t="str">
        <f t="shared" si="26"/>
        <v/>
      </c>
      <c r="AH65" s="66" t="str">
        <f t="shared" si="27"/>
        <v/>
      </c>
      <c r="AI65" s="77"/>
      <c r="AJ65" s="77" t="str">
        <f t="shared" si="64"/>
        <v/>
      </c>
      <c r="AK65" s="77" t="str">
        <f t="shared" si="61"/>
        <v/>
      </c>
      <c r="AL65" s="77"/>
      <c r="AM65" s="77"/>
      <c r="AN65" s="77"/>
      <c r="AO65" s="77"/>
      <c r="AP65" s="108"/>
      <c r="AQ65"/>
      <c r="AR65" s="128"/>
      <c r="AS65" s="134"/>
      <c r="AT65" s="97" t="str">
        <f t="shared" si="19"/>
        <v/>
      </c>
      <c r="AU65" s="111" t="str">
        <f t="shared" si="28"/>
        <v/>
      </c>
      <c r="AV65" s="66" t="str">
        <f t="shared" si="29"/>
        <v/>
      </c>
      <c r="AW65" s="77"/>
      <c r="AX65" s="77" t="str">
        <f t="shared" si="65"/>
        <v/>
      </c>
      <c r="AY65" s="77" t="str">
        <f t="shared" si="63"/>
        <v/>
      </c>
      <c r="AZ65" s="77"/>
      <c r="BA65" s="77"/>
      <c r="BB65" s="77"/>
      <c r="BC65" s="77"/>
      <c r="BD65" s="108"/>
      <c r="BE65" s="77"/>
      <c r="BF65"/>
      <c r="BG65" s="77"/>
    </row>
    <row r="66" spans="2:59" s="2" customFormat="1" ht="55.5" customHeight="1">
      <c r="B66" s="23" t="s">
        <v>79</v>
      </c>
      <c r="C66" s="172" t="s">
        <v>73</v>
      </c>
      <c r="D66" s="22">
        <v>1</v>
      </c>
      <c r="E66" s="141" t="s">
        <v>80</v>
      </c>
      <c r="F66" s="141" t="s">
        <v>70</v>
      </c>
      <c r="G66" s="153" t="s">
        <v>81</v>
      </c>
      <c r="H66" s="142">
        <v>5.8822984000000023E-2</v>
      </c>
      <c r="I66" s="154"/>
      <c r="J66" s="148"/>
      <c r="K66" s="148"/>
      <c r="L66" s="148"/>
      <c r="M66" s="53"/>
      <c r="O66"/>
      <c r="P66" s="155" t="s">
        <v>56</v>
      </c>
      <c r="Q66" s="133">
        <v>157</v>
      </c>
      <c r="R66" s="156" t="str">
        <f t="shared" si="11"/>
        <v>m²</v>
      </c>
      <c r="S66" s="96">
        <f t="shared" si="38"/>
        <v>9.2352084880000032</v>
      </c>
      <c r="T66" s="157" t="str">
        <f t="shared" si="39"/>
        <v/>
      </c>
      <c r="U66" s="77"/>
      <c r="V66" s="158">
        <f>IF(P66="x",S66,"")</f>
        <v>9.2352084880000032</v>
      </c>
      <c r="W66" s="158" t="str">
        <f>IF(P66="x",T66,"")</f>
        <v/>
      </c>
      <c r="X66" s="159">
        <f>_xlfn.MINIFS(S66:S75,S66:S75,"&gt;"&amp;0)</f>
        <v>9.2352084880000032</v>
      </c>
      <c r="Y66" s="158" t="str">
        <f>_xlfn.XLOOKUP(X66,S66:S75,T66:T75,"",0,1)</f>
        <v/>
      </c>
      <c r="Z66" s="158" t="str">
        <f>_xlfn.XLOOKUP(AA66,T66:T75,S66:S75,"",0,1)</f>
        <v/>
      </c>
      <c r="AA66" s="158">
        <f>_xlfn.MINIFS(T66:T75,T66:T75,"&gt;"&amp;0)</f>
        <v>0</v>
      </c>
      <c r="AB66" s="160">
        <f>MAX(S66:S75)</f>
        <v>9.2352084880000032</v>
      </c>
      <c r="AC66"/>
      <c r="AD66" s="155"/>
      <c r="AE66" s="133"/>
      <c r="AF66" s="156" t="str">
        <f>IF($F66="","",$F66)</f>
        <v>m²</v>
      </c>
      <c r="AG66" s="96">
        <f t="shared" si="26"/>
        <v>0</v>
      </c>
      <c r="AH66" s="157" t="str">
        <f t="shared" si="27"/>
        <v/>
      </c>
      <c r="AI66" s="77"/>
      <c r="AJ66" s="158" t="str">
        <f>IF(AD66="x",AG66,"")</f>
        <v/>
      </c>
      <c r="AK66" s="158" t="str">
        <f>IF(AD66="x",AH66,"")</f>
        <v/>
      </c>
      <c r="AL66" s="159">
        <f>_xlfn.MINIFS(AG66:AG75,AG66:AG75,"&gt;"&amp;0)</f>
        <v>0</v>
      </c>
      <c r="AM66" s="158" t="str">
        <f>_xlfn.XLOOKUP(AL66,AG66:AG75,AH66:AH75,"",0,1)</f>
        <v/>
      </c>
      <c r="AN66" s="158" t="str">
        <f>_xlfn.XLOOKUP(AO66,AH66:AH75,AG66:AG75,"",0,1)</f>
        <v/>
      </c>
      <c r="AO66" s="158">
        <f>_xlfn.MINIFS(AH66:AH75,AH66:AH75,"&gt;"&amp;0)</f>
        <v>0</v>
      </c>
      <c r="AP66" s="160">
        <f>MAX(AG66:AG75)</f>
        <v>0</v>
      </c>
      <c r="AQ66"/>
      <c r="AR66" s="155"/>
      <c r="AS66" s="133"/>
      <c r="AT66" s="156" t="str">
        <f>IF($F66="","",$F66)</f>
        <v>m²</v>
      </c>
      <c r="AU66" s="96">
        <f t="shared" si="28"/>
        <v>0</v>
      </c>
      <c r="AV66" s="157" t="str">
        <f t="shared" si="29"/>
        <v/>
      </c>
      <c r="AW66" s="77"/>
      <c r="AX66" s="158" t="str">
        <f>IF(AR66="x",AU66,"")</f>
        <v/>
      </c>
      <c r="AY66" s="158" t="str">
        <f>IF(AR66="x",AV66,"")</f>
        <v/>
      </c>
      <c r="AZ66" s="159">
        <f>_xlfn.MINIFS(AU66:AU75,AU66:AU75,"&gt;"&amp;0)</f>
        <v>0</v>
      </c>
      <c r="BA66" s="158" t="str">
        <f>_xlfn.XLOOKUP(AZ66,AU66:AU75,AV66:AV75,"",0,1)</f>
        <v/>
      </c>
      <c r="BB66" s="158" t="str">
        <f>_xlfn.XLOOKUP(BC66,AV66:AV75,AU66:AU75,"",0,1)</f>
        <v/>
      </c>
      <c r="BC66" s="158">
        <f>_xlfn.MINIFS(AV66:AV75,AV66:AV75,"&gt;"&amp;0)</f>
        <v>0</v>
      </c>
      <c r="BD66" s="160">
        <f>MAX(AU66:AU75)</f>
        <v>0</v>
      </c>
      <c r="BE66" s="77"/>
      <c r="BF66"/>
      <c r="BG66" s="77"/>
    </row>
    <row r="67" spans="2:59" s="2" customFormat="1" ht="45" hidden="1" customHeight="1">
      <c r="B67" s="19"/>
      <c r="C67" s="69" t="s">
        <v>73</v>
      </c>
      <c r="D67" s="8">
        <v>2</v>
      </c>
      <c r="E67" s="56"/>
      <c r="F67" s="56"/>
      <c r="G67" s="136"/>
      <c r="H67" s="137"/>
      <c r="I67" s="127"/>
      <c r="J67" s="58"/>
      <c r="K67" s="58"/>
      <c r="L67" s="58"/>
      <c r="M67" s="4"/>
      <c r="O67"/>
      <c r="P67" s="128"/>
      <c r="Q67" s="134"/>
      <c r="R67" s="93" t="str">
        <f t="shared" si="11"/>
        <v/>
      </c>
      <c r="S67" s="110" t="str">
        <f t="shared" si="38"/>
        <v/>
      </c>
      <c r="T67" s="65" t="str">
        <f t="shared" si="39"/>
        <v/>
      </c>
      <c r="U67" s="77"/>
      <c r="V67" s="77" t="str">
        <f t="shared" ref="V67:V75" si="67">IF(P67="x",S67,"")</f>
        <v/>
      </c>
      <c r="W67" s="77" t="str">
        <f t="shared" ref="W67:W75" si="68">IF(P67="x",T67,"")</f>
        <v/>
      </c>
      <c r="X67" s="77"/>
      <c r="Y67" s="77"/>
      <c r="Z67" s="77"/>
      <c r="AA67" s="77"/>
      <c r="AB67" s="108"/>
      <c r="AC67"/>
      <c r="AD67" s="128"/>
      <c r="AE67" s="134"/>
      <c r="AF67" s="93" t="str">
        <f t="shared" si="16"/>
        <v/>
      </c>
      <c r="AG67" s="110" t="str">
        <f t="shared" si="26"/>
        <v/>
      </c>
      <c r="AH67" s="65" t="str">
        <f t="shared" si="27"/>
        <v/>
      </c>
      <c r="AI67" s="77"/>
      <c r="AJ67" s="77" t="str">
        <f t="shared" ref="AJ67" si="69">IF(AD67="x",AG67,"")</f>
        <v/>
      </c>
      <c r="AK67" s="77" t="str">
        <f t="shared" ref="AK67:AK75" si="70">IF(AD67="x",AH67,"")</f>
        <v/>
      </c>
      <c r="AL67" s="77"/>
      <c r="AM67" s="77"/>
      <c r="AN67" s="77"/>
      <c r="AO67" s="77"/>
      <c r="AP67" s="108"/>
      <c r="AQ67"/>
      <c r="AR67" s="128"/>
      <c r="AS67" s="134"/>
      <c r="AT67" s="93" t="str">
        <f t="shared" si="19"/>
        <v/>
      </c>
      <c r="AU67" s="110" t="str">
        <f t="shared" si="28"/>
        <v/>
      </c>
      <c r="AV67" s="65" t="str">
        <f t="shared" si="29"/>
        <v/>
      </c>
      <c r="AW67" s="77"/>
      <c r="AX67" s="77" t="str">
        <f t="shared" ref="AX67" si="71">IF(AR67="x",AU67,"")</f>
        <v/>
      </c>
      <c r="AY67" s="77" t="str">
        <f t="shared" ref="AY67:AY75" si="72">IF(AR67="x",AV67,"")</f>
        <v/>
      </c>
      <c r="AZ67" s="77"/>
      <c r="BA67" s="77"/>
      <c r="BB67" s="77"/>
      <c r="BC67" s="77"/>
      <c r="BD67" s="108"/>
      <c r="BE67" s="77"/>
      <c r="BF67"/>
      <c r="BG67" s="77"/>
    </row>
    <row r="68" spans="2:59" s="2" customFormat="1" ht="45" hidden="1" customHeight="1">
      <c r="B68" s="19"/>
      <c r="C68" s="69" t="s">
        <v>73</v>
      </c>
      <c r="D68" s="8">
        <v>3</v>
      </c>
      <c r="E68" s="56"/>
      <c r="F68" s="56"/>
      <c r="G68" s="136"/>
      <c r="H68" s="137"/>
      <c r="I68" s="127"/>
      <c r="J68" s="58"/>
      <c r="K68" s="58"/>
      <c r="L68" s="58"/>
      <c r="M68" s="4"/>
      <c r="O68" s="54"/>
      <c r="P68" s="128"/>
      <c r="Q68" s="134"/>
      <c r="R68" s="93" t="str">
        <f t="shared" si="11"/>
        <v/>
      </c>
      <c r="S68" s="110" t="str">
        <f t="shared" si="38"/>
        <v/>
      </c>
      <c r="T68" s="65" t="str">
        <f t="shared" si="39"/>
        <v/>
      </c>
      <c r="U68" s="77"/>
      <c r="V68" s="77" t="str">
        <f t="shared" si="67"/>
        <v/>
      </c>
      <c r="W68" s="77" t="str">
        <f t="shared" si="68"/>
        <v/>
      </c>
      <c r="X68" s="77"/>
      <c r="Y68" s="77"/>
      <c r="Z68" s="77"/>
      <c r="AA68" s="77"/>
      <c r="AB68" s="108"/>
      <c r="AC68" s="54"/>
      <c r="AD68" s="128"/>
      <c r="AE68" s="134"/>
      <c r="AF68" s="93" t="str">
        <f t="shared" si="16"/>
        <v/>
      </c>
      <c r="AG68" s="110" t="str">
        <f t="shared" si="26"/>
        <v/>
      </c>
      <c r="AH68" s="65" t="str">
        <f t="shared" si="27"/>
        <v/>
      </c>
      <c r="AI68" s="77"/>
      <c r="AJ68" s="77" t="str">
        <f>IF(AD68="x",AG68,"")</f>
        <v/>
      </c>
      <c r="AK68" s="77" t="str">
        <f t="shared" si="70"/>
        <v/>
      </c>
      <c r="AL68" s="77"/>
      <c r="AM68" s="77"/>
      <c r="AN68" s="77"/>
      <c r="AO68" s="77"/>
      <c r="AP68" s="108"/>
      <c r="AQ68" s="54"/>
      <c r="AR68" s="128"/>
      <c r="AS68" s="134"/>
      <c r="AT68" s="93" t="str">
        <f t="shared" si="19"/>
        <v/>
      </c>
      <c r="AU68" s="110" t="str">
        <f t="shared" si="28"/>
        <v/>
      </c>
      <c r="AV68" s="65" t="str">
        <f t="shared" si="29"/>
        <v/>
      </c>
      <c r="AW68" s="77"/>
      <c r="AX68" s="77" t="str">
        <f>IF(AR68="x",AU68,"")</f>
        <v/>
      </c>
      <c r="AY68" s="77" t="str">
        <f t="shared" si="72"/>
        <v/>
      </c>
      <c r="AZ68" s="77"/>
      <c r="BA68" s="77"/>
      <c r="BB68" s="77"/>
      <c r="BC68" s="77"/>
      <c r="BD68" s="108"/>
      <c r="BE68" s="77"/>
      <c r="BF68"/>
      <c r="BG68" s="77"/>
    </row>
    <row r="69" spans="2:59" s="2" customFormat="1" ht="45" hidden="1" customHeight="1">
      <c r="B69" s="19"/>
      <c r="C69" s="69" t="s">
        <v>73</v>
      </c>
      <c r="D69" s="8">
        <v>4</v>
      </c>
      <c r="E69" s="56"/>
      <c r="F69" s="56"/>
      <c r="G69" s="136"/>
      <c r="H69" s="137"/>
      <c r="I69" s="127"/>
      <c r="J69" s="58"/>
      <c r="K69" s="58"/>
      <c r="L69" s="58"/>
      <c r="M69" s="4"/>
      <c r="O69"/>
      <c r="P69" s="128"/>
      <c r="Q69" s="134"/>
      <c r="R69" s="93" t="str">
        <f t="shared" si="11"/>
        <v/>
      </c>
      <c r="S69" s="110" t="str">
        <f t="shared" si="38"/>
        <v/>
      </c>
      <c r="T69" s="65" t="str">
        <f t="shared" si="39"/>
        <v/>
      </c>
      <c r="U69" s="77"/>
      <c r="V69" s="77" t="str">
        <f t="shared" si="67"/>
        <v/>
      </c>
      <c r="W69" s="77" t="str">
        <f t="shared" si="68"/>
        <v/>
      </c>
      <c r="X69" s="77"/>
      <c r="Y69" s="77"/>
      <c r="Z69" s="77"/>
      <c r="AA69" s="77"/>
      <c r="AB69" s="108"/>
      <c r="AC69"/>
      <c r="AD69" s="128"/>
      <c r="AE69" s="134"/>
      <c r="AF69" s="93" t="str">
        <f t="shared" si="16"/>
        <v/>
      </c>
      <c r="AG69" s="110" t="str">
        <f t="shared" si="26"/>
        <v/>
      </c>
      <c r="AH69" s="65" t="str">
        <f t="shared" si="27"/>
        <v/>
      </c>
      <c r="AI69" s="77"/>
      <c r="AJ69" s="77" t="str">
        <f t="shared" ref="AJ69:AJ75" si="73">IF(AD69="x",AG69,"")</f>
        <v/>
      </c>
      <c r="AK69" s="77" t="str">
        <f t="shared" si="70"/>
        <v/>
      </c>
      <c r="AL69" s="77"/>
      <c r="AM69" s="77"/>
      <c r="AN69" s="77"/>
      <c r="AO69" s="77"/>
      <c r="AP69" s="108"/>
      <c r="AQ69"/>
      <c r="AR69" s="128"/>
      <c r="AS69" s="134"/>
      <c r="AT69" s="93" t="str">
        <f t="shared" si="19"/>
        <v/>
      </c>
      <c r="AU69" s="110" t="str">
        <f t="shared" si="28"/>
        <v/>
      </c>
      <c r="AV69" s="65" t="str">
        <f t="shared" si="29"/>
        <v/>
      </c>
      <c r="AW69" s="77"/>
      <c r="AX69" s="77" t="str">
        <f t="shared" ref="AX69:AX75" si="74">IF(AR69="x",AU69,"")</f>
        <v/>
      </c>
      <c r="AY69" s="77" t="str">
        <f t="shared" si="72"/>
        <v/>
      </c>
      <c r="AZ69" s="77"/>
      <c r="BA69" s="77"/>
      <c r="BB69" s="77"/>
      <c r="BC69" s="77"/>
      <c r="BD69" s="108"/>
      <c r="BE69" s="77"/>
      <c r="BF69"/>
      <c r="BG69" s="77"/>
    </row>
    <row r="70" spans="2:59" s="59" customFormat="1" ht="45" hidden="1" customHeight="1">
      <c r="B70" s="19"/>
      <c r="C70" s="60" t="s">
        <v>73</v>
      </c>
      <c r="D70" s="11">
        <v>5</v>
      </c>
      <c r="E70" s="56"/>
      <c r="F70" s="56"/>
      <c r="G70" s="136"/>
      <c r="H70" s="137"/>
      <c r="I70" s="127"/>
      <c r="J70" s="58"/>
      <c r="K70" s="58"/>
      <c r="L70" s="58"/>
      <c r="M70" s="4"/>
      <c r="O70" s="54"/>
      <c r="P70" s="128"/>
      <c r="Q70" s="134"/>
      <c r="R70" s="93" t="str">
        <f t="shared" si="11"/>
        <v/>
      </c>
      <c r="S70" s="110" t="str">
        <f t="shared" si="38"/>
        <v/>
      </c>
      <c r="T70" s="65" t="str">
        <f t="shared" si="39"/>
        <v/>
      </c>
      <c r="U70" s="77"/>
      <c r="V70" s="77" t="str">
        <f t="shared" si="67"/>
        <v/>
      </c>
      <c r="W70" s="77" t="str">
        <f t="shared" si="68"/>
        <v/>
      </c>
      <c r="X70" s="77"/>
      <c r="Y70" s="77"/>
      <c r="Z70" s="77"/>
      <c r="AA70" s="77"/>
      <c r="AB70" s="108"/>
      <c r="AC70" s="54"/>
      <c r="AD70" s="128"/>
      <c r="AE70" s="134"/>
      <c r="AF70" s="93" t="str">
        <f t="shared" si="16"/>
        <v/>
      </c>
      <c r="AG70" s="110" t="str">
        <f t="shared" si="26"/>
        <v/>
      </c>
      <c r="AH70" s="65" t="str">
        <f t="shared" si="27"/>
        <v/>
      </c>
      <c r="AI70" s="77"/>
      <c r="AJ70" s="77" t="str">
        <f t="shared" si="73"/>
        <v/>
      </c>
      <c r="AK70" s="77" t="str">
        <f t="shared" si="70"/>
        <v/>
      </c>
      <c r="AL70" s="77"/>
      <c r="AM70" s="77"/>
      <c r="AN70" s="77"/>
      <c r="AO70" s="77"/>
      <c r="AP70" s="108"/>
      <c r="AQ70" s="54"/>
      <c r="AR70" s="128"/>
      <c r="AS70" s="134"/>
      <c r="AT70" s="93" t="str">
        <f t="shared" si="19"/>
        <v/>
      </c>
      <c r="AU70" s="110" t="str">
        <f t="shared" si="28"/>
        <v/>
      </c>
      <c r="AV70" s="65" t="str">
        <f t="shared" si="29"/>
        <v/>
      </c>
      <c r="AW70" s="77"/>
      <c r="AX70" s="77" t="str">
        <f t="shared" si="74"/>
        <v/>
      </c>
      <c r="AY70" s="77" t="str">
        <f t="shared" si="72"/>
        <v/>
      </c>
      <c r="AZ70" s="77"/>
      <c r="BA70" s="77"/>
      <c r="BB70" s="77"/>
      <c r="BC70" s="77"/>
      <c r="BD70" s="108"/>
      <c r="BE70" s="77"/>
      <c r="BF70"/>
      <c r="BG70" s="77"/>
    </row>
    <row r="71" spans="2:59" s="59" customFormat="1" ht="45" hidden="1" customHeight="1">
      <c r="B71" s="19"/>
      <c r="C71" s="60" t="s">
        <v>73</v>
      </c>
      <c r="D71" s="11">
        <v>6</v>
      </c>
      <c r="E71" s="56"/>
      <c r="F71" s="56"/>
      <c r="G71" s="136"/>
      <c r="H71" s="137"/>
      <c r="I71" s="127"/>
      <c r="J71" s="58"/>
      <c r="K71" s="58"/>
      <c r="L71" s="58"/>
      <c r="M71" s="4"/>
      <c r="O71" s="54"/>
      <c r="P71" s="128"/>
      <c r="Q71" s="134"/>
      <c r="R71" s="93" t="str">
        <f t="shared" si="11"/>
        <v/>
      </c>
      <c r="S71" s="110" t="str">
        <f t="shared" si="38"/>
        <v/>
      </c>
      <c r="T71" s="65" t="str">
        <f t="shared" si="39"/>
        <v/>
      </c>
      <c r="U71" s="77"/>
      <c r="V71" s="77" t="str">
        <f t="shared" si="67"/>
        <v/>
      </c>
      <c r="W71" s="77" t="str">
        <f t="shared" si="68"/>
        <v/>
      </c>
      <c r="X71" s="77"/>
      <c r="Y71" s="77"/>
      <c r="Z71" s="77"/>
      <c r="AA71" s="77"/>
      <c r="AB71" s="108"/>
      <c r="AC71" s="54"/>
      <c r="AD71" s="128"/>
      <c r="AE71" s="134"/>
      <c r="AF71" s="93" t="str">
        <f t="shared" si="16"/>
        <v/>
      </c>
      <c r="AG71" s="110" t="str">
        <f t="shared" si="26"/>
        <v/>
      </c>
      <c r="AH71" s="65" t="str">
        <f t="shared" si="27"/>
        <v/>
      </c>
      <c r="AI71" s="77"/>
      <c r="AJ71" s="77" t="str">
        <f t="shared" si="73"/>
        <v/>
      </c>
      <c r="AK71" s="77" t="str">
        <f t="shared" si="70"/>
        <v/>
      </c>
      <c r="AL71" s="77"/>
      <c r="AM71" s="77"/>
      <c r="AN71" s="77"/>
      <c r="AO71" s="77"/>
      <c r="AP71" s="108"/>
      <c r="AQ71" s="54"/>
      <c r="AR71" s="128"/>
      <c r="AS71" s="134"/>
      <c r="AT71" s="93" t="str">
        <f t="shared" si="19"/>
        <v/>
      </c>
      <c r="AU71" s="110" t="str">
        <f t="shared" si="28"/>
        <v/>
      </c>
      <c r="AV71" s="65" t="str">
        <f t="shared" si="29"/>
        <v/>
      </c>
      <c r="AW71" s="77"/>
      <c r="AX71" s="77" t="str">
        <f t="shared" si="74"/>
        <v/>
      </c>
      <c r="AY71" s="77" t="str">
        <f t="shared" si="72"/>
        <v/>
      </c>
      <c r="AZ71" s="77"/>
      <c r="BA71" s="77"/>
      <c r="BB71" s="77"/>
      <c r="BC71" s="77"/>
      <c r="BD71" s="108"/>
      <c r="BE71" s="77"/>
      <c r="BF71"/>
      <c r="BG71" s="77"/>
    </row>
    <row r="72" spans="2:59" s="59" customFormat="1" ht="45" hidden="1" customHeight="1">
      <c r="B72" s="19"/>
      <c r="C72" s="60" t="s">
        <v>73</v>
      </c>
      <c r="D72" s="11">
        <v>7</v>
      </c>
      <c r="E72" s="56"/>
      <c r="F72" s="56"/>
      <c r="G72" s="136"/>
      <c r="H72" s="137"/>
      <c r="I72" s="127"/>
      <c r="J72" s="58"/>
      <c r="K72" s="58"/>
      <c r="L72" s="58"/>
      <c r="M72" s="4"/>
      <c r="O72" s="54"/>
      <c r="P72" s="128"/>
      <c r="Q72" s="134"/>
      <c r="R72" s="93" t="str">
        <f t="shared" si="11"/>
        <v/>
      </c>
      <c r="S72" s="110" t="str">
        <f t="shared" si="38"/>
        <v/>
      </c>
      <c r="T72" s="65" t="str">
        <f t="shared" si="39"/>
        <v/>
      </c>
      <c r="U72" s="77"/>
      <c r="V72" s="77" t="str">
        <f t="shared" si="67"/>
        <v/>
      </c>
      <c r="W72" s="77" t="str">
        <f t="shared" si="68"/>
        <v/>
      </c>
      <c r="X72" s="77"/>
      <c r="Y72" s="77"/>
      <c r="Z72" s="77"/>
      <c r="AA72" s="77"/>
      <c r="AB72" s="108"/>
      <c r="AC72" s="54"/>
      <c r="AD72" s="128"/>
      <c r="AE72" s="134"/>
      <c r="AF72" s="93" t="str">
        <f t="shared" si="16"/>
        <v/>
      </c>
      <c r="AG72" s="110" t="str">
        <f t="shared" si="26"/>
        <v/>
      </c>
      <c r="AH72" s="65" t="str">
        <f t="shared" si="27"/>
        <v/>
      </c>
      <c r="AI72" s="77"/>
      <c r="AJ72" s="77" t="str">
        <f t="shared" si="73"/>
        <v/>
      </c>
      <c r="AK72" s="77" t="str">
        <f t="shared" si="70"/>
        <v/>
      </c>
      <c r="AL72" s="77"/>
      <c r="AM72" s="77"/>
      <c r="AN72" s="77"/>
      <c r="AO72" s="77"/>
      <c r="AP72" s="108"/>
      <c r="AQ72" s="54"/>
      <c r="AR72" s="128"/>
      <c r="AS72" s="134"/>
      <c r="AT72" s="93" t="str">
        <f t="shared" si="19"/>
        <v/>
      </c>
      <c r="AU72" s="110" t="str">
        <f t="shared" si="28"/>
        <v/>
      </c>
      <c r="AV72" s="65" t="str">
        <f t="shared" si="29"/>
        <v/>
      </c>
      <c r="AW72" s="77"/>
      <c r="AX72" s="77" t="str">
        <f t="shared" si="74"/>
        <v/>
      </c>
      <c r="AY72" s="77" t="str">
        <f t="shared" si="72"/>
        <v/>
      </c>
      <c r="AZ72" s="77"/>
      <c r="BA72" s="77"/>
      <c r="BB72" s="77"/>
      <c r="BC72" s="77"/>
      <c r="BD72" s="108"/>
      <c r="BE72" s="77"/>
      <c r="BF72"/>
      <c r="BG72" s="77"/>
    </row>
    <row r="73" spans="2:59" s="59" customFormat="1" ht="45" hidden="1" customHeight="1">
      <c r="B73" s="19"/>
      <c r="C73" s="60" t="s">
        <v>73</v>
      </c>
      <c r="D73" s="11">
        <v>8</v>
      </c>
      <c r="E73" s="56"/>
      <c r="F73" s="56"/>
      <c r="G73" s="136"/>
      <c r="H73" s="137"/>
      <c r="I73" s="127"/>
      <c r="J73" s="58"/>
      <c r="K73" s="58"/>
      <c r="L73" s="58"/>
      <c r="M73" s="4"/>
      <c r="O73" s="54"/>
      <c r="P73" s="128"/>
      <c r="Q73" s="134"/>
      <c r="R73" s="93" t="str">
        <f t="shared" si="11"/>
        <v/>
      </c>
      <c r="S73" s="110" t="str">
        <f t="shared" si="38"/>
        <v/>
      </c>
      <c r="T73" s="65" t="str">
        <f t="shared" si="39"/>
        <v/>
      </c>
      <c r="U73" s="77"/>
      <c r="V73" s="77" t="str">
        <f t="shared" si="67"/>
        <v/>
      </c>
      <c r="W73" s="77" t="str">
        <f t="shared" si="68"/>
        <v/>
      </c>
      <c r="X73" s="77"/>
      <c r="Y73" s="77"/>
      <c r="Z73" s="77"/>
      <c r="AA73" s="77"/>
      <c r="AB73" s="108"/>
      <c r="AC73" s="54"/>
      <c r="AD73" s="128"/>
      <c r="AE73" s="134"/>
      <c r="AF73" s="93" t="str">
        <f t="shared" si="16"/>
        <v/>
      </c>
      <c r="AG73" s="110" t="str">
        <f t="shared" si="26"/>
        <v/>
      </c>
      <c r="AH73" s="65" t="str">
        <f t="shared" si="27"/>
        <v/>
      </c>
      <c r="AI73" s="77"/>
      <c r="AJ73" s="77" t="str">
        <f t="shared" si="73"/>
        <v/>
      </c>
      <c r="AK73" s="77" t="str">
        <f t="shared" si="70"/>
        <v/>
      </c>
      <c r="AL73" s="77"/>
      <c r="AM73" s="77"/>
      <c r="AN73" s="77"/>
      <c r="AO73" s="77"/>
      <c r="AP73" s="108"/>
      <c r="AQ73" s="54"/>
      <c r="AR73" s="128"/>
      <c r="AS73" s="134"/>
      <c r="AT73" s="93" t="str">
        <f t="shared" si="19"/>
        <v/>
      </c>
      <c r="AU73" s="110" t="str">
        <f t="shared" si="28"/>
        <v/>
      </c>
      <c r="AV73" s="65" t="str">
        <f t="shared" si="29"/>
        <v/>
      </c>
      <c r="AW73" s="77"/>
      <c r="AX73" s="77" t="str">
        <f t="shared" si="74"/>
        <v/>
      </c>
      <c r="AY73" s="77" t="str">
        <f t="shared" si="72"/>
        <v/>
      </c>
      <c r="AZ73" s="77"/>
      <c r="BA73" s="77"/>
      <c r="BB73" s="77"/>
      <c r="BC73" s="77"/>
      <c r="BD73" s="108"/>
      <c r="BE73" s="77"/>
      <c r="BF73"/>
      <c r="BG73" s="77"/>
    </row>
    <row r="74" spans="2:59" s="2" customFormat="1" ht="45" hidden="1" customHeight="1">
      <c r="B74" s="19"/>
      <c r="C74" s="69" t="s">
        <v>73</v>
      </c>
      <c r="D74" s="11">
        <v>9</v>
      </c>
      <c r="E74" s="56"/>
      <c r="F74" s="56"/>
      <c r="G74" s="136"/>
      <c r="H74" s="137"/>
      <c r="I74" s="127"/>
      <c r="J74" s="58"/>
      <c r="K74" s="58"/>
      <c r="L74" s="58"/>
      <c r="M74" s="4"/>
      <c r="O74"/>
      <c r="P74" s="128"/>
      <c r="Q74" s="134"/>
      <c r="R74" s="93" t="str">
        <f t="shared" si="11"/>
        <v/>
      </c>
      <c r="S74" s="110" t="str">
        <f t="shared" si="38"/>
        <v/>
      </c>
      <c r="T74" s="65" t="str">
        <f t="shared" si="39"/>
        <v/>
      </c>
      <c r="U74" s="77"/>
      <c r="V74" s="77" t="str">
        <f t="shared" si="67"/>
        <v/>
      </c>
      <c r="W74" s="77" t="str">
        <f t="shared" si="68"/>
        <v/>
      </c>
      <c r="X74" s="77"/>
      <c r="Y74" s="77"/>
      <c r="Z74" s="77"/>
      <c r="AA74" s="77"/>
      <c r="AB74" s="108"/>
      <c r="AC74"/>
      <c r="AD74" s="128"/>
      <c r="AE74" s="134"/>
      <c r="AF74" s="93" t="str">
        <f t="shared" si="16"/>
        <v/>
      </c>
      <c r="AG74" s="110" t="str">
        <f t="shared" si="26"/>
        <v/>
      </c>
      <c r="AH74" s="65" t="str">
        <f t="shared" si="27"/>
        <v/>
      </c>
      <c r="AI74" s="77"/>
      <c r="AJ74" s="77" t="str">
        <f t="shared" si="73"/>
        <v/>
      </c>
      <c r="AK74" s="77" t="str">
        <f t="shared" si="70"/>
        <v/>
      </c>
      <c r="AL74" s="77"/>
      <c r="AM74" s="77"/>
      <c r="AN74" s="77"/>
      <c r="AO74" s="77"/>
      <c r="AP74" s="108"/>
      <c r="AQ74"/>
      <c r="AR74" s="128"/>
      <c r="AS74" s="134"/>
      <c r="AT74" s="93" t="str">
        <f t="shared" si="19"/>
        <v/>
      </c>
      <c r="AU74" s="110" t="str">
        <f t="shared" si="28"/>
        <v/>
      </c>
      <c r="AV74" s="65" t="str">
        <f t="shared" si="29"/>
        <v/>
      </c>
      <c r="AW74" s="77"/>
      <c r="AX74" s="77" t="str">
        <f t="shared" si="74"/>
        <v/>
      </c>
      <c r="AY74" s="77" t="str">
        <f t="shared" si="72"/>
        <v/>
      </c>
      <c r="AZ74" s="77"/>
      <c r="BA74" s="77"/>
      <c r="BB74" s="77"/>
      <c r="BC74" s="77"/>
      <c r="BD74" s="108"/>
      <c r="BE74" s="77"/>
      <c r="BF74"/>
      <c r="BG74" s="77"/>
    </row>
    <row r="75" spans="2:59" s="2" customFormat="1" ht="45" hidden="1" customHeight="1">
      <c r="B75" s="70"/>
      <c r="C75" s="70" t="s">
        <v>73</v>
      </c>
      <c r="D75" s="36">
        <v>10</v>
      </c>
      <c r="E75" s="7"/>
      <c r="F75" s="7"/>
      <c r="G75" s="138"/>
      <c r="H75" s="139"/>
      <c r="I75" s="140"/>
      <c r="J75" s="6"/>
      <c r="K75" s="6"/>
      <c r="L75" s="6"/>
      <c r="M75" s="4"/>
      <c r="O75"/>
      <c r="P75" s="129"/>
      <c r="Q75" s="135"/>
      <c r="R75" s="97" t="str">
        <f t="shared" si="11"/>
        <v/>
      </c>
      <c r="S75" s="111" t="str">
        <f t="shared" si="38"/>
        <v/>
      </c>
      <c r="T75" s="66" t="str">
        <f t="shared" si="39"/>
        <v/>
      </c>
      <c r="U75" s="77"/>
      <c r="V75" s="77" t="str">
        <f t="shared" si="67"/>
        <v/>
      </c>
      <c r="W75" s="77" t="str">
        <f t="shared" si="68"/>
        <v/>
      </c>
      <c r="X75" s="77"/>
      <c r="Y75" s="77"/>
      <c r="Z75" s="77"/>
      <c r="AA75" s="77"/>
      <c r="AB75" s="108"/>
      <c r="AC75"/>
      <c r="AD75" s="129"/>
      <c r="AE75" s="135"/>
      <c r="AF75" s="97" t="str">
        <f t="shared" si="16"/>
        <v/>
      </c>
      <c r="AG75" s="111" t="str">
        <f t="shared" si="26"/>
        <v/>
      </c>
      <c r="AH75" s="66" t="str">
        <f t="shared" si="27"/>
        <v/>
      </c>
      <c r="AI75" s="77"/>
      <c r="AJ75" s="77" t="str">
        <f t="shared" si="73"/>
        <v/>
      </c>
      <c r="AK75" s="77" t="str">
        <f t="shared" si="70"/>
        <v/>
      </c>
      <c r="AL75" s="77"/>
      <c r="AM75" s="77"/>
      <c r="AN75" s="77"/>
      <c r="AO75" s="77"/>
      <c r="AP75" s="108"/>
      <c r="AQ75"/>
      <c r="AR75" s="129"/>
      <c r="AS75" s="135"/>
      <c r="AT75" s="97" t="str">
        <f t="shared" si="19"/>
        <v/>
      </c>
      <c r="AU75" s="111" t="str">
        <f t="shared" si="28"/>
        <v/>
      </c>
      <c r="AV75" s="66" t="str">
        <f t="shared" si="29"/>
        <v/>
      </c>
      <c r="AW75" s="77"/>
      <c r="AX75" s="77" t="str">
        <f t="shared" si="74"/>
        <v/>
      </c>
      <c r="AY75" s="77" t="str">
        <f t="shared" si="72"/>
        <v/>
      </c>
      <c r="AZ75" s="77"/>
      <c r="BA75" s="77"/>
      <c r="BB75" s="77"/>
      <c r="BC75" s="77"/>
      <c r="BD75" s="108"/>
      <c r="BE75" s="77"/>
      <c r="BF75"/>
      <c r="BG75" s="77"/>
    </row>
    <row r="76" spans="2:59" s="2" customFormat="1" ht="55.5" hidden="1" customHeight="1">
      <c r="B76" s="23" t="s">
        <v>82</v>
      </c>
      <c r="C76" s="172" t="s">
        <v>73</v>
      </c>
      <c r="D76" s="22">
        <v>1</v>
      </c>
      <c r="E76" s="141"/>
      <c r="F76" s="141"/>
      <c r="G76" s="153"/>
      <c r="H76" s="142"/>
      <c r="I76" s="154"/>
      <c r="J76" s="148"/>
      <c r="K76" s="58"/>
      <c r="L76" s="58"/>
      <c r="M76" s="4"/>
      <c r="O76"/>
      <c r="P76" s="155"/>
      <c r="Q76" s="133"/>
      <c r="R76" s="156" t="str">
        <f t="shared" si="11"/>
        <v/>
      </c>
      <c r="S76" s="96" t="str">
        <f t="shared" ref="S76:S85" si="75">IF($H76="","",$H76*Q76)</f>
        <v/>
      </c>
      <c r="T76" s="157" t="str">
        <f t="shared" ref="T76:T85" si="76">IF($I76="","",$I76*Q76)</f>
        <v/>
      </c>
      <c r="U76" s="77"/>
      <c r="V76" s="158" t="str">
        <f>IF(P76="x",S76,"")</f>
        <v/>
      </c>
      <c r="W76" s="158" t="str">
        <f>IF(P76="x",T76,"")</f>
        <v/>
      </c>
      <c r="X76" s="159">
        <f>_xlfn.MINIFS(S76:S85,S76:S85,"&gt;"&amp;0)</f>
        <v>0</v>
      </c>
      <c r="Y76" s="158" t="str">
        <f>_xlfn.XLOOKUP(X76,S76:S85,T76:T85,"",0,1)</f>
        <v/>
      </c>
      <c r="Z76" s="158" t="str">
        <f>_xlfn.XLOOKUP(AA76,T76:T85,S76:S85,"",0,1)</f>
        <v/>
      </c>
      <c r="AA76" s="158">
        <f>_xlfn.MINIFS(T76:T85,T76:T85,"&gt;"&amp;0)</f>
        <v>0</v>
      </c>
      <c r="AB76" s="160">
        <f>MAX(S76:S85)</f>
        <v>0</v>
      </c>
      <c r="AC76"/>
      <c r="AD76" s="155"/>
      <c r="AE76" s="133"/>
      <c r="AF76" s="156" t="str">
        <f>IF($F76="","",$F76)</f>
        <v/>
      </c>
      <c r="AG76" s="96" t="str">
        <f t="shared" si="26"/>
        <v/>
      </c>
      <c r="AH76" s="157" t="str">
        <f t="shared" si="27"/>
        <v/>
      </c>
      <c r="AI76" s="77"/>
      <c r="AJ76" s="158" t="str">
        <f>IF(AD76="x",AG76,"")</f>
        <v/>
      </c>
      <c r="AK76" s="158" t="str">
        <f>IF(AD76="x",AH76,"")</f>
        <v/>
      </c>
      <c r="AL76" s="159">
        <f>_xlfn.MINIFS(AG76:AG85,AG76:AG85,"&gt;"&amp;0)</f>
        <v>0</v>
      </c>
      <c r="AM76" s="158" t="str">
        <f>_xlfn.XLOOKUP(AL76,AG76:AG85,AH76:AH85,"",0,1)</f>
        <v/>
      </c>
      <c r="AN76" s="158" t="str">
        <f>_xlfn.XLOOKUP(AO76,AH76:AH85,AG76:AG85,"",0,1)</f>
        <v/>
      </c>
      <c r="AO76" s="158">
        <f>_xlfn.MINIFS(AH76:AH85,AH76:AH85,"&gt;"&amp;0)</f>
        <v>0</v>
      </c>
      <c r="AP76" s="160">
        <f>MAX(AG76:AG85)</f>
        <v>0</v>
      </c>
      <c r="AQ76"/>
      <c r="AR76" s="155"/>
      <c r="AS76" s="133"/>
      <c r="AT76" s="156" t="str">
        <f>IF($F76="","",$F76)</f>
        <v/>
      </c>
      <c r="AU76" s="96" t="str">
        <f t="shared" si="28"/>
        <v/>
      </c>
      <c r="AV76" s="157" t="str">
        <f t="shared" si="29"/>
        <v/>
      </c>
      <c r="AW76" s="77"/>
      <c r="AX76" s="158" t="str">
        <f>IF(AR76="x",AU76,"")</f>
        <v/>
      </c>
      <c r="AY76" s="158" t="str">
        <f>IF(AR76="x",AV76,"")</f>
        <v/>
      </c>
      <c r="AZ76" s="159">
        <f>_xlfn.MINIFS(AU76:AU85,AU76:AU85,"&gt;"&amp;0)</f>
        <v>0</v>
      </c>
      <c r="BA76" s="158" t="str">
        <f>_xlfn.XLOOKUP(AZ76,AU76:AU85,AV76:AV85,"",0,1)</f>
        <v/>
      </c>
      <c r="BB76" s="158" t="str">
        <f>_xlfn.XLOOKUP(BC76,AV76:AV85,AU76:AU85,"",0,1)</f>
        <v/>
      </c>
      <c r="BC76" s="158">
        <f>_xlfn.MINIFS(AV76:AV85,AV76:AV85,"&gt;"&amp;0)</f>
        <v>0</v>
      </c>
      <c r="BD76" s="160">
        <f>MAX(AU76:AU85)</f>
        <v>0</v>
      </c>
      <c r="BE76" s="77"/>
      <c r="BF76"/>
      <c r="BG76" s="77"/>
    </row>
    <row r="77" spans="2:59" s="2" customFormat="1" ht="45" hidden="1" customHeight="1">
      <c r="B77" s="19"/>
      <c r="C77" s="69" t="s">
        <v>73</v>
      </c>
      <c r="D77" s="8">
        <v>2</v>
      </c>
      <c r="E77" s="56"/>
      <c r="F77" s="56"/>
      <c r="G77" s="136"/>
      <c r="H77" s="137"/>
      <c r="I77" s="127"/>
      <c r="J77" s="58"/>
      <c r="K77" s="58"/>
      <c r="L77" s="58"/>
      <c r="M77" s="4"/>
      <c r="O77"/>
      <c r="P77" s="128"/>
      <c r="Q77" s="134"/>
      <c r="R77" s="93" t="str">
        <f t="shared" si="11"/>
        <v/>
      </c>
      <c r="S77" s="110" t="str">
        <f t="shared" si="75"/>
        <v/>
      </c>
      <c r="T77" s="65" t="str">
        <f t="shared" si="76"/>
        <v/>
      </c>
      <c r="U77" s="77"/>
      <c r="V77" s="77" t="str">
        <f t="shared" ref="V77:V85" si="77">IF(P77="x",S77,"")</f>
        <v/>
      </c>
      <c r="W77" s="77" t="str">
        <f t="shared" ref="W77:W85" si="78">IF(P77="x",T77,"")</f>
        <v/>
      </c>
      <c r="X77" s="77"/>
      <c r="Y77" s="77"/>
      <c r="Z77" s="77"/>
      <c r="AA77" s="77"/>
      <c r="AB77" s="108"/>
      <c r="AC77"/>
      <c r="AD77" s="128"/>
      <c r="AE77" s="134"/>
      <c r="AF77" s="93" t="str">
        <f t="shared" si="16"/>
        <v/>
      </c>
      <c r="AG77" s="110" t="str">
        <f t="shared" si="26"/>
        <v/>
      </c>
      <c r="AH77" s="65" t="str">
        <f t="shared" si="27"/>
        <v/>
      </c>
      <c r="AI77" s="77"/>
      <c r="AJ77" s="77" t="str">
        <f t="shared" ref="AJ77" si="79">IF(AD77="x",AG77,"")</f>
        <v/>
      </c>
      <c r="AK77" s="77" t="str">
        <f t="shared" ref="AK77:AK85" si="80">IF(AD77="x",AH77,"")</f>
        <v/>
      </c>
      <c r="AL77" s="77"/>
      <c r="AM77" s="77"/>
      <c r="AN77" s="77"/>
      <c r="AO77" s="77"/>
      <c r="AP77" s="108"/>
      <c r="AQ77"/>
      <c r="AR77" s="128"/>
      <c r="AS77" s="134"/>
      <c r="AT77" s="93" t="str">
        <f t="shared" si="19"/>
        <v/>
      </c>
      <c r="AU77" s="110" t="str">
        <f t="shared" si="28"/>
        <v/>
      </c>
      <c r="AV77" s="65" t="str">
        <f t="shared" si="29"/>
        <v/>
      </c>
      <c r="AW77" s="77"/>
      <c r="AX77" s="77" t="str">
        <f t="shared" ref="AX77" si="81">IF(AR77="x",AU77,"")</f>
        <v/>
      </c>
      <c r="AY77" s="77" t="str">
        <f t="shared" ref="AY77:AY85" si="82">IF(AR77="x",AV77,"")</f>
        <v/>
      </c>
      <c r="AZ77" s="77"/>
      <c r="BA77" s="77"/>
      <c r="BB77" s="77"/>
      <c r="BC77" s="77"/>
      <c r="BD77" s="108"/>
      <c r="BE77" s="77"/>
      <c r="BF77"/>
      <c r="BG77" s="77"/>
    </row>
    <row r="78" spans="2:59" s="2" customFormat="1" ht="45" hidden="1" customHeight="1">
      <c r="B78" s="19"/>
      <c r="C78" s="69" t="s">
        <v>73</v>
      </c>
      <c r="D78" s="8">
        <v>3</v>
      </c>
      <c r="E78" s="56"/>
      <c r="F78" s="56"/>
      <c r="G78" s="136"/>
      <c r="H78" s="137"/>
      <c r="I78" s="127"/>
      <c r="J78" s="58"/>
      <c r="K78" s="58"/>
      <c r="L78" s="58"/>
      <c r="M78" s="4"/>
      <c r="O78"/>
      <c r="P78" s="128"/>
      <c r="Q78" s="134"/>
      <c r="R78" s="93" t="str">
        <f t="shared" si="11"/>
        <v/>
      </c>
      <c r="S78" s="110" t="str">
        <f t="shared" si="75"/>
        <v/>
      </c>
      <c r="T78" s="65" t="str">
        <f t="shared" si="76"/>
        <v/>
      </c>
      <c r="U78" s="77"/>
      <c r="V78" s="77" t="str">
        <f t="shared" si="77"/>
        <v/>
      </c>
      <c r="W78" s="77" t="str">
        <f t="shared" si="78"/>
        <v/>
      </c>
      <c r="X78" s="77"/>
      <c r="Y78" s="77"/>
      <c r="Z78" s="77"/>
      <c r="AA78" s="77"/>
      <c r="AB78" s="108"/>
      <c r="AC78"/>
      <c r="AD78" s="128"/>
      <c r="AE78" s="134"/>
      <c r="AF78" s="93" t="str">
        <f t="shared" si="16"/>
        <v/>
      </c>
      <c r="AG78" s="110" t="str">
        <f t="shared" si="26"/>
        <v/>
      </c>
      <c r="AH78" s="65" t="str">
        <f t="shared" si="27"/>
        <v/>
      </c>
      <c r="AI78" s="77"/>
      <c r="AJ78" s="77" t="str">
        <f>IF(AD78="x",AG78,"")</f>
        <v/>
      </c>
      <c r="AK78" s="77" t="str">
        <f t="shared" si="80"/>
        <v/>
      </c>
      <c r="AL78" s="77"/>
      <c r="AM78" s="77"/>
      <c r="AN78" s="77"/>
      <c r="AO78" s="77"/>
      <c r="AP78" s="108"/>
      <c r="AQ78"/>
      <c r="AR78" s="128"/>
      <c r="AS78" s="134"/>
      <c r="AT78" s="93" t="str">
        <f t="shared" si="19"/>
        <v/>
      </c>
      <c r="AU78" s="110" t="str">
        <f t="shared" si="28"/>
        <v/>
      </c>
      <c r="AV78" s="65" t="str">
        <f t="shared" si="29"/>
        <v/>
      </c>
      <c r="AW78" s="77"/>
      <c r="AX78" s="77" t="str">
        <f>IF(AR78="x",AU78,"")</f>
        <v/>
      </c>
      <c r="AY78" s="77" t="str">
        <f t="shared" si="82"/>
        <v/>
      </c>
      <c r="AZ78" s="77"/>
      <c r="BA78" s="77"/>
      <c r="BB78" s="77"/>
      <c r="BC78" s="77"/>
      <c r="BD78" s="108"/>
      <c r="BE78" s="77"/>
      <c r="BF78"/>
      <c r="BG78" s="77"/>
    </row>
    <row r="79" spans="2:59" s="2" customFormat="1" ht="45" hidden="1" customHeight="1">
      <c r="B79" s="19"/>
      <c r="C79" s="69" t="s">
        <v>73</v>
      </c>
      <c r="D79" s="8">
        <v>4</v>
      </c>
      <c r="E79" s="56"/>
      <c r="F79" s="56"/>
      <c r="G79" s="136"/>
      <c r="H79" s="137"/>
      <c r="I79" s="127"/>
      <c r="J79" s="58"/>
      <c r="K79" s="58"/>
      <c r="L79" s="58"/>
      <c r="M79" s="4"/>
      <c r="O79"/>
      <c r="P79" s="128"/>
      <c r="Q79" s="134"/>
      <c r="R79" s="93" t="str">
        <f t="shared" si="11"/>
        <v/>
      </c>
      <c r="S79" s="110" t="str">
        <f t="shared" si="75"/>
        <v/>
      </c>
      <c r="T79" s="65" t="str">
        <f t="shared" si="76"/>
        <v/>
      </c>
      <c r="U79" s="77"/>
      <c r="V79" s="77" t="str">
        <f t="shared" si="77"/>
        <v/>
      </c>
      <c r="W79" s="77" t="str">
        <f t="shared" si="78"/>
        <v/>
      </c>
      <c r="X79" s="77"/>
      <c r="Y79" s="77"/>
      <c r="Z79" s="77"/>
      <c r="AA79" s="77"/>
      <c r="AB79" s="108"/>
      <c r="AC79"/>
      <c r="AD79" s="128"/>
      <c r="AE79" s="134"/>
      <c r="AF79" s="93" t="str">
        <f t="shared" si="16"/>
        <v/>
      </c>
      <c r="AG79" s="110" t="str">
        <f t="shared" si="26"/>
        <v/>
      </c>
      <c r="AH79" s="65" t="str">
        <f t="shared" si="27"/>
        <v/>
      </c>
      <c r="AI79" s="77"/>
      <c r="AJ79" s="77" t="str">
        <f t="shared" ref="AJ79:AJ85" si="83">IF(AD79="x",AG79,"")</f>
        <v/>
      </c>
      <c r="AK79" s="77" t="str">
        <f t="shared" si="80"/>
        <v/>
      </c>
      <c r="AL79" s="77"/>
      <c r="AM79" s="77"/>
      <c r="AN79" s="77"/>
      <c r="AO79" s="77"/>
      <c r="AP79" s="108"/>
      <c r="AQ79"/>
      <c r="AR79" s="128"/>
      <c r="AS79" s="134"/>
      <c r="AT79" s="93" t="str">
        <f t="shared" si="19"/>
        <v/>
      </c>
      <c r="AU79" s="110" t="str">
        <f t="shared" si="28"/>
        <v/>
      </c>
      <c r="AV79" s="65" t="str">
        <f t="shared" si="29"/>
        <v/>
      </c>
      <c r="AW79" s="77"/>
      <c r="AX79" s="77" t="str">
        <f t="shared" ref="AX79:AX85" si="84">IF(AR79="x",AU79,"")</f>
        <v/>
      </c>
      <c r="AY79" s="77" t="str">
        <f t="shared" si="82"/>
        <v/>
      </c>
      <c r="AZ79" s="77"/>
      <c r="BA79" s="77"/>
      <c r="BB79" s="77"/>
      <c r="BC79" s="77"/>
      <c r="BD79" s="108"/>
      <c r="BE79" s="77"/>
      <c r="BF79"/>
      <c r="BG79" s="77"/>
    </row>
    <row r="80" spans="2:59" s="2" customFormat="1" ht="45" hidden="1" customHeight="1">
      <c r="B80" s="19"/>
      <c r="C80" s="60" t="s">
        <v>73</v>
      </c>
      <c r="D80" s="11">
        <v>5</v>
      </c>
      <c r="E80" s="56"/>
      <c r="F80" s="56"/>
      <c r="G80" s="136"/>
      <c r="H80" s="137"/>
      <c r="I80" s="127"/>
      <c r="J80" s="58"/>
      <c r="K80" s="58"/>
      <c r="L80" s="58"/>
      <c r="M80" s="4"/>
      <c r="O80"/>
      <c r="P80" s="128"/>
      <c r="Q80" s="134"/>
      <c r="R80" s="93" t="str">
        <f t="shared" si="11"/>
        <v/>
      </c>
      <c r="S80" s="110" t="str">
        <f t="shared" si="75"/>
        <v/>
      </c>
      <c r="T80" s="65" t="str">
        <f t="shared" si="76"/>
        <v/>
      </c>
      <c r="U80" s="77"/>
      <c r="V80" s="77" t="str">
        <f t="shared" si="77"/>
        <v/>
      </c>
      <c r="W80" s="77" t="str">
        <f t="shared" si="78"/>
        <v/>
      </c>
      <c r="X80" s="77"/>
      <c r="Y80" s="77"/>
      <c r="Z80" s="77"/>
      <c r="AA80" s="77"/>
      <c r="AB80" s="108"/>
      <c r="AC80"/>
      <c r="AD80" s="128"/>
      <c r="AE80" s="134"/>
      <c r="AF80" s="93" t="str">
        <f t="shared" si="16"/>
        <v/>
      </c>
      <c r="AG80" s="110" t="str">
        <f t="shared" si="26"/>
        <v/>
      </c>
      <c r="AH80" s="65" t="str">
        <f t="shared" si="27"/>
        <v/>
      </c>
      <c r="AI80" s="77"/>
      <c r="AJ80" s="77" t="str">
        <f t="shared" si="83"/>
        <v/>
      </c>
      <c r="AK80" s="77" t="str">
        <f t="shared" si="80"/>
        <v/>
      </c>
      <c r="AL80" s="77"/>
      <c r="AM80" s="77"/>
      <c r="AN80" s="77"/>
      <c r="AO80" s="77"/>
      <c r="AP80" s="108"/>
      <c r="AQ80"/>
      <c r="AR80" s="128"/>
      <c r="AS80" s="134"/>
      <c r="AT80" s="93" t="str">
        <f t="shared" si="19"/>
        <v/>
      </c>
      <c r="AU80" s="110" t="str">
        <f t="shared" si="28"/>
        <v/>
      </c>
      <c r="AV80" s="65" t="str">
        <f t="shared" si="29"/>
        <v/>
      </c>
      <c r="AW80" s="77"/>
      <c r="AX80" s="77" t="str">
        <f t="shared" si="84"/>
        <v/>
      </c>
      <c r="AY80" s="77" t="str">
        <f t="shared" si="82"/>
        <v/>
      </c>
      <c r="AZ80" s="77"/>
      <c r="BA80" s="77"/>
      <c r="BB80" s="77"/>
      <c r="BC80" s="77"/>
      <c r="BD80" s="108"/>
      <c r="BE80" s="77"/>
      <c r="BF80"/>
      <c r="BG80" s="77"/>
    </row>
    <row r="81" spans="2:59" s="2" customFormat="1" ht="45" hidden="1" customHeight="1">
      <c r="B81" s="19"/>
      <c r="C81" s="60" t="s">
        <v>73</v>
      </c>
      <c r="D81" s="11">
        <v>6</v>
      </c>
      <c r="E81" s="56"/>
      <c r="F81" s="56"/>
      <c r="G81" s="136"/>
      <c r="H81" s="137"/>
      <c r="I81" s="127"/>
      <c r="J81" s="58"/>
      <c r="K81" s="58"/>
      <c r="L81" s="58"/>
      <c r="M81" s="4"/>
      <c r="O81"/>
      <c r="P81" s="128"/>
      <c r="Q81" s="134"/>
      <c r="R81" s="93" t="str">
        <f t="shared" si="11"/>
        <v/>
      </c>
      <c r="S81" s="110" t="str">
        <f t="shared" si="75"/>
        <v/>
      </c>
      <c r="T81" s="65" t="str">
        <f t="shared" si="76"/>
        <v/>
      </c>
      <c r="U81" s="77"/>
      <c r="V81" s="77" t="str">
        <f t="shared" si="77"/>
        <v/>
      </c>
      <c r="W81" s="77" t="str">
        <f t="shared" si="78"/>
        <v/>
      </c>
      <c r="X81" s="77"/>
      <c r="Y81" s="77"/>
      <c r="Z81" s="77"/>
      <c r="AA81" s="77"/>
      <c r="AB81" s="108"/>
      <c r="AC81"/>
      <c r="AD81" s="128"/>
      <c r="AE81" s="134"/>
      <c r="AF81" s="93" t="str">
        <f t="shared" si="16"/>
        <v/>
      </c>
      <c r="AG81" s="110" t="str">
        <f t="shared" si="26"/>
        <v/>
      </c>
      <c r="AH81" s="65" t="str">
        <f t="shared" si="27"/>
        <v/>
      </c>
      <c r="AI81" s="77"/>
      <c r="AJ81" s="77" t="str">
        <f t="shared" si="83"/>
        <v/>
      </c>
      <c r="AK81" s="77" t="str">
        <f t="shared" si="80"/>
        <v/>
      </c>
      <c r="AL81" s="77"/>
      <c r="AM81" s="77"/>
      <c r="AN81" s="77"/>
      <c r="AO81" s="77"/>
      <c r="AP81" s="108"/>
      <c r="AQ81"/>
      <c r="AR81" s="128"/>
      <c r="AS81" s="134"/>
      <c r="AT81" s="93" t="str">
        <f t="shared" si="19"/>
        <v/>
      </c>
      <c r="AU81" s="110" t="str">
        <f t="shared" si="28"/>
        <v/>
      </c>
      <c r="AV81" s="65" t="str">
        <f t="shared" si="29"/>
        <v/>
      </c>
      <c r="AW81" s="77"/>
      <c r="AX81" s="77" t="str">
        <f t="shared" si="84"/>
        <v/>
      </c>
      <c r="AY81" s="77" t="str">
        <f t="shared" si="82"/>
        <v/>
      </c>
      <c r="AZ81" s="77"/>
      <c r="BA81" s="77"/>
      <c r="BB81" s="77"/>
      <c r="BC81" s="77"/>
      <c r="BD81" s="108"/>
      <c r="BE81" s="77"/>
      <c r="BF81"/>
      <c r="BG81" s="77"/>
    </row>
    <row r="82" spans="2:59" s="2" customFormat="1" ht="45" hidden="1" customHeight="1">
      <c r="B82" s="19"/>
      <c r="C82" s="60" t="s">
        <v>73</v>
      </c>
      <c r="D82" s="11">
        <v>7</v>
      </c>
      <c r="E82" s="56"/>
      <c r="F82" s="56"/>
      <c r="G82" s="136"/>
      <c r="H82" s="137"/>
      <c r="I82" s="127"/>
      <c r="J82" s="58"/>
      <c r="K82" s="58"/>
      <c r="L82" s="58"/>
      <c r="M82" s="4"/>
      <c r="O82"/>
      <c r="P82" s="128"/>
      <c r="Q82" s="134"/>
      <c r="R82" s="93" t="str">
        <f t="shared" si="11"/>
        <v/>
      </c>
      <c r="S82" s="110" t="str">
        <f t="shared" si="75"/>
        <v/>
      </c>
      <c r="T82" s="65" t="str">
        <f t="shared" si="76"/>
        <v/>
      </c>
      <c r="U82" s="77"/>
      <c r="V82" s="77" t="str">
        <f t="shared" si="77"/>
        <v/>
      </c>
      <c r="W82" s="77" t="str">
        <f t="shared" si="78"/>
        <v/>
      </c>
      <c r="X82" s="77"/>
      <c r="Y82" s="77"/>
      <c r="Z82" s="77"/>
      <c r="AA82" s="77"/>
      <c r="AB82" s="108"/>
      <c r="AC82"/>
      <c r="AD82" s="128"/>
      <c r="AE82" s="134"/>
      <c r="AF82" s="93" t="str">
        <f t="shared" si="16"/>
        <v/>
      </c>
      <c r="AG82" s="110" t="str">
        <f t="shared" si="26"/>
        <v/>
      </c>
      <c r="AH82" s="65" t="str">
        <f t="shared" si="27"/>
        <v/>
      </c>
      <c r="AI82" s="77"/>
      <c r="AJ82" s="77" t="str">
        <f t="shared" si="83"/>
        <v/>
      </c>
      <c r="AK82" s="77" t="str">
        <f t="shared" si="80"/>
        <v/>
      </c>
      <c r="AL82" s="77"/>
      <c r="AM82" s="77"/>
      <c r="AN82" s="77"/>
      <c r="AO82" s="77"/>
      <c r="AP82" s="108"/>
      <c r="AQ82"/>
      <c r="AR82" s="128"/>
      <c r="AS82" s="134"/>
      <c r="AT82" s="93" t="str">
        <f t="shared" si="19"/>
        <v/>
      </c>
      <c r="AU82" s="110" t="str">
        <f t="shared" si="28"/>
        <v/>
      </c>
      <c r="AV82" s="65" t="str">
        <f t="shared" si="29"/>
        <v/>
      </c>
      <c r="AW82" s="77"/>
      <c r="AX82" s="77" t="str">
        <f t="shared" si="84"/>
        <v/>
      </c>
      <c r="AY82" s="77" t="str">
        <f t="shared" si="82"/>
        <v/>
      </c>
      <c r="AZ82" s="77"/>
      <c r="BA82" s="77"/>
      <c r="BB82" s="77"/>
      <c r="BC82" s="77"/>
      <c r="BD82" s="108"/>
      <c r="BE82" s="77"/>
      <c r="BF82"/>
      <c r="BG82" s="77"/>
    </row>
    <row r="83" spans="2:59" s="2" customFormat="1" ht="45" hidden="1" customHeight="1">
      <c r="B83" s="19"/>
      <c r="C83" s="60" t="s">
        <v>73</v>
      </c>
      <c r="D83" s="11">
        <v>8</v>
      </c>
      <c r="E83" s="56"/>
      <c r="F83" s="56"/>
      <c r="G83" s="136"/>
      <c r="H83" s="137"/>
      <c r="I83" s="127"/>
      <c r="J83" s="58"/>
      <c r="K83" s="58"/>
      <c r="L83" s="58"/>
      <c r="M83" s="4"/>
      <c r="O83"/>
      <c r="P83" s="128"/>
      <c r="Q83" s="134"/>
      <c r="R83" s="93" t="str">
        <f t="shared" si="11"/>
        <v/>
      </c>
      <c r="S83" s="110" t="str">
        <f t="shared" si="75"/>
        <v/>
      </c>
      <c r="T83" s="65" t="str">
        <f t="shared" si="76"/>
        <v/>
      </c>
      <c r="U83" s="77"/>
      <c r="V83" s="77" t="str">
        <f t="shared" si="77"/>
        <v/>
      </c>
      <c r="W83" s="77" t="str">
        <f t="shared" si="78"/>
        <v/>
      </c>
      <c r="X83" s="77"/>
      <c r="Y83" s="77"/>
      <c r="Z83" s="77"/>
      <c r="AA83" s="77"/>
      <c r="AB83" s="108"/>
      <c r="AC83"/>
      <c r="AD83" s="128"/>
      <c r="AE83" s="134"/>
      <c r="AF83" s="93" t="str">
        <f t="shared" si="16"/>
        <v/>
      </c>
      <c r="AG83" s="110" t="str">
        <f t="shared" si="26"/>
        <v/>
      </c>
      <c r="AH83" s="65" t="str">
        <f t="shared" si="27"/>
        <v/>
      </c>
      <c r="AI83" s="77"/>
      <c r="AJ83" s="77" t="str">
        <f t="shared" si="83"/>
        <v/>
      </c>
      <c r="AK83" s="77" t="str">
        <f t="shared" si="80"/>
        <v/>
      </c>
      <c r="AL83" s="77"/>
      <c r="AM83" s="77"/>
      <c r="AN83" s="77"/>
      <c r="AO83" s="77"/>
      <c r="AP83" s="108"/>
      <c r="AQ83"/>
      <c r="AR83" s="128"/>
      <c r="AS83" s="134"/>
      <c r="AT83" s="93" t="str">
        <f t="shared" si="19"/>
        <v/>
      </c>
      <c r="AU83" s="110" t="str">
        <f t="shared" si="28"/>
        <v/>
      </c>
      <c r="AV83" s="65" t="str">
        <f t="shared" si="29"/>
        <v/>
      </c>
      <c r="AW83" s="77"/>
      <c r="AX83" s="77" t="str">
        <f t="shared" si="84"/>
        <v/>
      </c>
      <c r="AY83" s="77" t="str">
        <f t="shared" si="82"/>
        <v/>
      </c>
      <c r="AZ83" s="77"/>
      <c r="BA83" s="77"/>
      <c r="BB83" s="77"/>
      <c r="BC83" s="77"/>
      <c r="BD83" s="108"/>
      <c r="BE83" s="77"/>
      <c r="BF83"/>
      <c r="BG83" s="77"/>
    </row>
    <row r="84" spans="2:59" s="2" customFormat="1" ht="45" hidden="1" customHeight="1">
      <c r="B84" s="19"/>
      <c r="C84" s="69" t="s">
        <v>73</v>
      </c>
      <c r="D84" s="11">
        <v>9</v>
      </c>
      <c r="E84" s="56"/>
      <c r="F84" s="56"/>
      <c r="G84" s="136"/>
      <c r="H84" s="137"/>
      <c r="I84" s="127"/>
      <c r="J84" s="58"/>
      <c r="K84" s="58"/>
      <c r="L84" s="58"/>
      <c r="M84" s="4"/>
      <c r="O84"/>
      <c r="P84" s="128"/>
      <c r="Q84" s="134"/>
      <c r="R84" s="93" t="str">
        <f t="shared" si="11"/>
        <v/>
      </c>
      <c r="S84" s="110" t="str">
        <f t="shared" si="75"/>
        <v/>
      </c>
      <c r="T84" s="65" t="str">
        <f t="shared" si="76"/>
        <v/>
      </c>
      <c r="U84" s="77"/>
      <c r="V84" s="77" t="str">
        <f t="shared" si="77"/>
        <v/>
      </c>
      <c r="W84" s="77" t="str">
        <f t="shared" si="78"/>
        <v/>
      </c>
      <c r="X84" s="77"/>
      <c r="Y84" s="77"/>
      <c r="Z84" s="77"/>
      <c r="AA84" s="77"/>
      <c r="AB84" s="108"/>
      <c r="AC84"/>
      <c r="AD84" s="128"/>
      <c r="AE84" s="134"/>
      <c r="AF84" s="93" t="str">
        <f t="shared" si="16"/>
        <v/>
      </c>
      <c r="AG84" s="110" t="str">
        <f t="shared" si="26"/>
        <v/>
      </c>
      <c r="AH84" s="65" t="str">
        <f t="shared" si="27"/>
        <v/>
      </c>
      <c r="AI84" s="77"/>
      <c r="AJ84" s="77" t="str">
        <f t="shared" si="83"/>
        <v/>
      </c>
      <c r="AK84" s="77" t="str">
        <f t="shared" si="80"/>
        <v/>
      </c>
      <c r="AL84" s="77"/>
      <c r="AM84" s="77"/>
      <c r="AN84" s="77"/>
      <c r="AO84" s="77"/>
      <c r="AP84" s="108"/>
      <c r="AQ84"/>
      <c r="AR84" s="128"/>
      <c r="AS84" s="134"/>
      <c r="AT84" s="93" t="str">
        <f t="shared" si="19"/>
        <v/>
      </c>
      <c r="AU84" s="110" t="str">
        <f t="shared" si="28"/>
        <v/>
      </c>
      <c r="AV84" s="65" t="str">
        <f t="shared" si="29"/>
        <v/>
      </c>
      <c r="AW84" s="77"/>
      <c r="AX84" s="77" t="str">
        <f t="shared" si="84"/>
        <v/>
      </c>
      <c r="AY84" s="77" t="str">
        <f t="shared" si="82"/>
        <v/>
      </c>
      <c r="AZ84" s="77"/>
      <c r="BA84" s="77"/>
      <c r="BB84" s="77"/>
      <c r="BC84" s="77"/>
      <c r="BD84" s="108"/>
      <c r="BE84" s="77"/>
      <c r="BF84"/>
      <c r="BG84" s="77"/>
    </row>
    <row r="85" spans="2:59" s="2" customFormat="1" ht="45" hidden="1" customHeight="1">
      <c r="B85" s="69"/>
      <c r="C85" s="60" t="s">
        <v>73</v>
      </c>
      <c r="D85" s="11">
        <v>10</v>
      </c>
      <c r="E85" s="56"/>
      <c r="F85" s="56"/>
      <c r="G85" s="136"/>
      <c r="H85" s="137"/>
      <c r="I85" s="127"/>
      <c r="J85" s="58"/>
      <c r="K85" s="58"/>
      <c r="L85" s="58"/>
      <c r="M85" s="4"/>
      <c r="O85"/>
      <c r="P85" s="128"/>
      <c r="Q85" s="134"/>
      <c r="R85" s="97" t="str">
        <f t="shared" si="11"/>
        <v/>
      </c>
      <c r="S85" s="111" t="str">
        <f t="shared" si="75"/>
        <v/>
      </c>
      <c r="T85" s="66" t="str">
        <f t="shared" si="76"/>
        <v/>
      </c>
      <c r="U85" s="77"/>
      <c r="V85" s="77" t="str">
        <f t="shared" si="77"/>
        <v/>
      </c>
      <c r="W85" s="77" t="str">
        <f t="shared" si="78"/>
        <v/>
      </c>
      <c r="X85" s="77"/>
      <c r="Y85" s="77"/>
      <c r="Z85" s="77"/>
      <c r="AA85" s="77"/>
      <c r="AB85" s="108"/>
      <c r="AC85"/>
      <c r="AD85" s="128"/>
      <c r="AE85" s="134"/>
      <c r="AF85" s="97" t="str">
        <f t="shared" si="16"/>
        <v/>
      </c>
      <c r="AG85" s="111" t="str">
        <f t="shared" si="26"/>
        <v/>
      </c>
      <c r="AH85" s="66" t="str">
        <f t="shared" si="27"/>
        <v/>
      </c>
      <c r="AI85" s="77"/>
      <c r="AJ85" s="77" t="str">
        <f t="shared" si="83"/>
        <v/>
      </c>
      <c r="AK85" s="77" t="str">
        <f t="shared" si="80"/>
        <v/>
      </c>
      <c r="AL85" s="77"/>
      <c r="AM85" s="77"/>
      <c r="AN85" s="77"/>
      <c r="AO85" s="77"/>
      <c r="AP85" s="108"/>
      <c r="AQ85"/>
      <c r="AR85" s="128"/>
      <c r="AS85" s="134"/>
      <c r="AT85" s="97" t="str">
        <f t="shared" si="19"/>
        <v/>
      </c>
      <c r="AU85" s="111" t="str">
        <f t="shared" si="28"/>
        <v/>
      </c>
      <c r="AV85" s="66" t="str">
        <f t="shared" si="29"/>
        <v/>
      </c>
      <c r="AW85" s="77"/>
      <c r="AX85" s="77" t="str">
        <f t="shared" si="84"/>
        <v/>
      </c>
      <c r="AY85" s="77" t="str">
        <f t="shared" si="82"/>
        <v/>
      </c>
      <c r="AZ85" s="77"/>
      <c r="BA85" s="77"/>
      <c r="BB85" s="77"/>
      <c r="BC85" s="77"/>
      <c r="BD85" s="108"/>
      <c r="BE85" s="77"/>
      <c r="BF85"/>
      <c r="BG85" s="77"/>
    </row>
    <row r="86" spans="2:59" s="2" customFormat="1" ht="45" customHeight="1">
      <c r="B86" s="23" t="s">
        <v>83</v>
      </c>
      <c r="C86" s="172" t="s">
        <v>84</v>
      </c>
      <c r="D86" s="22">
        <v>1</v>
      </c>
      <c r="E86" s="148" t="s">
        <v>85</v>
      </c>
      <c r="F86" s="141" t="s">
        <v>70</v>
      </c>
      <c r="G86" s="153" t="s">
        <v>86</v>
      </c>
      <c r="H86" s="142">
        <v>0.14307489574424942</v>
      </c>
      <c r="I86" s="154"/>
      <c r="J86" s="148"/>
      <c r="K86" s="148"/>
      <c r="L86" s="148"/>
      <c r="M86" s="4"/>
      <c r="O86"/>
      <c r="P86" s="155" t="s">
        <v>56</v>
      </c>
      <c r="Q86" s="133">
        <v>112</v>
      </c>
      <c r="R86" s="156" t="str">
        <f t="shared" si="11"/>
        <v>m²</v>
      </c>
      <c r="S86" s="96">
        <f t="shared" si="38"/>
        <v>16.024388323355936</v>
      </c>
      <c r="T86" s="157" t="str">
        <f t="shared" si="39"/>
        <v/>
      </c>
      <c r="U86" s="77"/>
      <c r="V86" s="158">
        <f>IF(P86="x",S86,"")</f>
        <v>16.024388323355936</v>
      </c>
      <c r="W86" s="158" t="str">
        <f>IF(P86="x",T86,"")</f>
        <v/>
      </c>
      <c r="X86" s="159">
        <f>_xlfn.MINIFS(S86:S95,S86:S95,"&gt;"&amp;0)</f>
        <v>16.024388323355936</v>
      </c>
      <c r="Y86" s="158" t="str">
        <f>_xlfn.XLOOKUP(X86,S86:S95,T86:T95,"",0,1)</f>
        <v/>
      </c>
      <c r="Z86" s="158" t="str">
        <f>_xlfn.XLOOKUP(AA86,T86:T95,S86:S95,"",0,1)</f>
        <v/>
      </c>
      <c r="AA86" s="158">
        <f>_xlfn.MINIFS(T86:T95,T86:T95,"&gt;"&amp;0)</f>
        <v>0</v>
      </c>
      <c r="AB86" s="160">
        <f>MAX(S86:S95)</f>
        <v>16.024388323355936</v>
      </c>
      <c r="AC86"/>
      <c r="AD86" s="155"/>
      <c r="AE86" s="133"/>
      <c r="AF86" s="156" t="str">
        <f>IF($F86="","",$F86)</f>
        <v>m²</v>
      </c>
      <c r="AG86" s="96">
        <f t="shared" si="26"/>
        <v>0</v>
      </c>
      <c r="AH86" s="157" t="str">
        <f t="shared" si="27"/>
        <v/>
      </c>
      <c r="AI86" s="77"/>
      <c r="AJ86" s="158" t="str">
        <f>IF(AD86="x",AG86,"")</f>
        <v/>
      </c>
      <c r="AK86" s="158" t="str">
        <f>IF(AD86="x",AH86,"")</f>
        <v/>
      </c>
      <c r="AL86" s="159">
        <f>_xlfn.MINIFS(AG86:AG95,AG86:AG95,"&gt;"&amp;0)</f>
        <v>0</v>
      </c>
      <c r="AM86" s="158" t="str">
        <f>_xlfn.XLOOKUP(AL86,AG86:AG95,AH86:AH95,"",0,1)</f>
        <v/>
      </c>
      <c r="AN86" s="158" t="str">
        <f>_xlfn.XLOOKUP(AO86,AH86:AH95,AG86:AG95,"",0,1)</f>
        <v/>
      </c>
      <c r="AO86" s="158">
        <f>_xlfn.MINIFS(AH86:AH95,AH86:AH95,"&gt;"&amp;0)</f>
        <v>0</v>
      </c>
      <c r="AP86" s="160">
        <f>MAX(AG86:AG95)</f>
        <v>0</v>
      </c>
      <c r="AQ86"/>
      <c r="AR86" s="155"/>
      <c r="AS86" s="133"/>
      <c r="AT86" s="156" t="str">
        <f>IF($F86="","",$F86)</f>
        <v>m²</v>
      </c>
      <c r="AU86" s="96">
        <f t="shared" si="28"/>
        <v>0</v>
      </c>
      <c r="AV86" s="157" t="str">
        <f t="shared" si="29"/>
        <v/>
      </c>
      <c r="AW86" s="77"/>
      <c r="AX86" s="158" t="str">
        <f>IF(AR86="x",AU86,"")</f>
        <v/>
      </c>
      <c r="AY86" s="158" t="str">
        <f>IF(AR86="x",AV86,"")</f>
        <v/>
      </c>
      <c r="AZ86" s="159">
        <f>_xlfn.MINIFS(AU86:AU95,AU86:AU95,"&gt;"&amp;0)</f>
        <v>0</v>
      </c>
      <c r="BA86" s="158" t="str">
        <f>_xlfn.XLOOKUP(AZ86,AU86:AU95,AV86:AV95,"",0,1)</f>
        <v/>
      </c>
      <c r="BB86" s="158" t="str">
        <f>_xlfn.XLOOKUP(BC86,AV86:AV95,AU86:AU95,"",0,1)</f>
        <v/>
      </c>
      <c r="BC86" s="158">
        <f>_xlfn.MINIFS(AV86:AV95,AV86:AV95,"&gt;"&amp;0)</f>
        <v>0</v>
      </c>
      <c r="BD86" s="160">
        <f>MAX(AU86:AU95)</f>
        <v>0</v>
      </c>
      <c r="BE86" s="77"/>
      <c r="BF86"/>
      <c r="BG86" s="77"/>
    </row>
    <row r="87" spans="2:59" s="2" customFormat="1" ht="45" hidden="1" customHeight="1">
      <c r="B87" s="19"/>
      <c r="C87" s="69" t="s">
        <v>84</v>
      </c>
      <c r="D87" s="8">
        <v>2</v>
      </c>
      <c r="E87" s="56"/>
      <c r="F87" s="56"/>
      <c r="G87" s="136"/>
      <c r="H87" s="137"/>
      <c r="I87" s="127"/>
      <c r="J87" s="58"/>
      <c r="K87" s="58"/>
      <c r="L87" s="58"/>
      <c r="M87" s="4"/>
      <c r="O87"/>
      <c r="P87" s="128"/>
      <c r="Q87" s="134"/>
      <c r="R87" s="93" t="str">
        <f t="shared" si="11"/>
        <v/>
      </c>
      <c r="S87" s="110" t="str">
        <f t="shared" si="38"/>
        <v/>
      </c>
      <c r="T87" s="65" t="str">
        <f t="shared" si="39"/>
        <v/>
      </c>
      <c r="U87" s="77"/>
      <c r="V87" s="77" t="str">
        <f t="shared" ref="V87:V95" si="85">IF(P87="x",S87,"")</f>
        <v/>
      </c>
      <c r="W87" s="77" t="str">
        <f t="shared" ref="W87:W95" si="86">IF(P87="x",T87,"")</f>
        <v/>
      </c>
      <c r="X87" s="77"/>
      <c r="Y87" s="77"/>
      <c r="Z87" s="77"/>
      <c r="AA87" s="77"/>
      <c r="AB87" s="108"/>
      <c r="AC87"/>
      <c r="AD87" s="128"/>
      <c r="AE87" s="134"/>
      <c r="AF87" s="93" t="str">
        <f t="shared" si="16"/>
        <v/>
      </c>
      <c r="AG87" s="110" t="str">
        <f t="shared" si="26"/>
        <v/>
      </c>
      <c r="AH87" s="65" t="str">
        <f t="shared" si="27"/>
        <v/>
      </c>
      <c r="AI87" s="77"/>
      <c r="AJ87" s="77" t="str">
        <f t="shared" ref="AJ87" si="87">IF(AD87="x",AG87,"")</f>
        <v/>
      </c>
      <c r="AK87" s="77" t="str">
        <f t="shared" ref="AK87:AK95" si="88">IF(AD87="x",AH87,"")</f>
        <v/>
      </c>
      <c r="AL87" s="77"/>
      <c r="AM87" s="77"/>
      <c r="AN87" s="77"/>
      <c r="AO87" s="77"/>
      <c r="AP87" s="108"/>
      <c r="AQ87"/>
      <c r="AR87" s="128"/>
      <c r="AS87" s="134"/>
      <c r="AT87" s="93" t="str">
        <f t="shared" si="19"/>
        <v/>
      </c>
      <c r="AU87" s="110" t="str">
        <f t="shared" si="28"/>
        <v/>
      </c>
      <c r="AV87" s="65" t="str">
        <f t="shared" si="29"/>
        <v/>
      </c>
      <c r="AW87" s="77"/>
      <c r="AX87" s="77" t="str">
        <f t="shared" ref="AX87" si="89">IF(AR87="x",AU87,"")</f>
        <v/>
      </c>
      <c r="AY87" s="77" t="str">
        <f t="shared" ref="AY87:AY95" si="90">IF(AR87="x",AV87,"")</f>
        <v/>
      </c>
      <c r="AZ87" s="77"/>
      <c r="BA87" s="77"/>
      <c r="BB87" s="77"/>
      <c r="BC87" s="77"/>
      <c r="BD87" s="108"/>
      <c r="BE87" s="77"/>
      <c r="BF87"/>
      <c r="BG87" s="77"/>
    </row>
    <row r="88" spans="2:59" s="2" customFormat="1" ht="52.5" hidden="1" customHeight="1">
      <c r="B88" s="19"/>
      <c r="C88" s="69" t="s">
        <v>84</v>
      </c>
      <c r="D88" s="8">
        <v>3</v>
      </c>
      <c r="E88" s="56"/>
      <c r="F88" s="56"/>
      <c r="G88" s="136"/>
      <c r="H88" s="137"/>
      <c r="I88" s="127"/>
      <c r="J88" s="58"/>
      <c r="K88" s="58"/>
      <c r="L88" s="58"/>
      <c r="M88" s="4"/>
      <c r="O88"/>
      <c r="P88" s="128"/>
      <c r="Q88" s="134"/>
      <c r="R88" s="93" t="str">
        <f t="shared" si="11"/>
        <v/>
      </c>
      <c r="S88" s="110" t="str">
        <f t="shared" si="38"/>
        <v/>
      </c>
      <c r="T88" s="65" t="str">
        <f t="shared" si="39"/>
        <v/>
      </c>
      <c r="U88" s="77"/>
      <c r="V88" s="77" t="str">
        <f t="shared" si="85"/>
        <v/>
      </c>
      <c r="W88" s="77" t="str">
        <f t="shared" si="86"/>
        <v/>
      </c>
      <c r="X88" s="77"/>
      <c r="Y88" s="77"/>
      <c r="Z88" s="77"/>
      <c r="AA88" s="77"/>
      <c r="AB88" s="108"/>
      <c r="AC88"/>
      <c r="AD88" s="128"/>
      <c r="AE88" s="134"/>
      <c r="AF88" s="93" t="str">
        <f t="shared" si="16"/>
        <v/>
      </c>
      <c r="AG88" s="110" t="str">
        <f t="shared" si="26"/>
        <v/>
      </c>
      <c r="AH88" s="65" t="str">
        <f t="shared" si="27"/>
        <v/>
      </c>
      <c r="AI88" s="77"/>
      <c r="AJ88" s="77" t="str">
        <f>IF(AD88="x",AG88,"")</f>
        <v/>
      </c>
      <c r="AK88" s="77" t="str">
        <f t="shared" si="88"/>
        <v/>
      </c>
      <c r="AL88" s="77"/>
      <c r="AM88" s="77"/>
      <c r="AN88" s="77"/>
      <c r="AO88" s="77"/>
      <c r="AP88" s="108"/>
      <c r="AQ88"/>
      <c r="AR88" s="128"/>
      <c r="AS88" s="134"/>
      <c r="AT88" s="93" t="str">
        <f t="shared" si="19"/>
        <v/>
      </c>
      <c r="AU88" s="110" t="str">
        <f t="shared" si="28"/>
        <v/>
      </c>
      <c r="AV88" s="65" t="str">
        <f t="shared" si="29"/>
        <v/>
      </c>
      <c r="AW88" s="77"/>
      <c r="AX88" s="77" t="str">
        <f>IF(AR88="x",AU88,"")</f>
        <v/>
      </c>
      <c r="AY88" s="77" t="str">
        <f t="shared" si="90"/>
        <v/>
      </c>
      <c r="AZ88" s="77"/>
      <c r="BA88" s="77"/>
      <c r="BB88" s="77"/>
      <c r="BC88" s="77"/>
      <c r="BD88" s="108"/>
      <c r="BE88" s="77"/>
      <c r="BF88"/>
      <c r="BG88" s="77"/>
    </row>
    <row r="89" spans="2:59" s="2" customFormat="1" ht="50.25" hidden="1" customHeight="1">
      <c r="B89" s="19"/>
      <c r="C89" s="69" t="s">
        <v>84</v>
      </c>
      <c r="D89" s="8">
        <v>4</v>
      </c>
      <c r="E89" s="58"/>
      <c r="F89" s="56"/>
      <c r="G89" s="136"/>
      <c r="H89" s="137"/>
      <c r="I89" s="127"/>
      <c r="J89" s="149"/>
      <c r="K89" s="58"/>
      <c r="L89" s="58"/>
      <c r="M89" s="4"/>
      <c r="O89"/>
      <c r="P89" s="128"/>
      <c r="Q89" s="134"/>
      <c r="R89" s="93" t="str">
        <f t="shared" si="11"/>
        <v/>
      </c>
      <c r="S89" s="110" t="str">
        <f t="shared" si="38"/>
        <v/>
      </c>
      <c r="T89" s="65" t="str">
        <f t="shared" si="39"/>
        <v/>
      </c>
      <c r="U89" s="77"/>
      <c r="V89" s="77" t="str">
        <f t="shared" si="85"/>
        <v/>
      </c>
      <c r="W89" s="77" t="str">
        <f t="shared" si="86"/>
        <v/>
      </c>
      <c r="X89" s="77"/>
      <c r="Y89" s="77"/>
      <c r="Z89" s="77"/>
      <c r="AA89" s="77"/>
      <c r="AB89" s="108"/>
      <c r="AC89"/>
      <c r="AD89" s="128"/>
      <c r="AE89" s="134"/>
      <c r="AF89" s="93" t="str">
        <f t="shared" si="16"/>
        <v/>
      </c>
      <c r="AG89" s="110" t="str">
        <f t="shared" si="26"/>
        <v/>
      </c>
      <c r="AH89" s="65" t="str">
        <f t="shared" si="27"/>
        <v/>
      </c>
      <c r="AI89" s="77"/>
      <c r="AJ89" s="77" t="str">
        <f t="shared" ref="AJ89:AJ95" si="91">IF(AD89="x",AG89,"")</f>
        <v/>
      </c>
      <c r="AK89" s="77" t="str">
        <f t="shared" si="88"/>
        <v/>
      </c>
      <c r="AL89" s="77"/>
      <c r="AM89" s="77"/>
      <c r="AN89" s="77"/>
      <c r="AO89" s="77"/>
      <c r="AP89" s="108"/>
      <c r="AQ89"/>
      <c r="AR89" s="128"/>
      <c r="AS89" s="134"/>
      <c r="AT89" s="93" t="str">
        <f t="shared" si="19"/>
        <v/>
      </c>
      <c r="AU89" s="110" t="str">
        <f t="shared" si="28"/>
        <v/>
      </c>
      <c r="AV89" s="65" t="str">
        <f t="shared" si="29"/>
        <v/>
      </c>
      <c r="AW89" s="77"/>
      <c r="AX89" s="77" t="str">
        <f t="shared" ref="AX89:AX95" si="92">IF(AR89="x",AU89,"")</f>
        <v/>
      </c>
      <c r="AY89" s="77" t="str">
        <f t="shared" si="90"/>
        <v/>
      </c>
      <c r="AZ89" s="77"/>
      <c r="BA89" s="77"/>
      <c r="BB89" s="77"/>
      <c r="BC89" s="77"/>
      <c r="BD89" s="108"/>
      <c r="BE89" s="77"/>
      <c r="BF89"/>
      <c r="BG89" s="77"/>
    </row>
    <row r="90" spans="2:59" s="2" customFormat="1" ht="72.75" hidden="1" customHeight="1">
      <c r="B90" s="19"/>
      <c r="C90" s="69" t="s">
        <v>84</v>
      </c>
      <c r="D90" s="8">
        <v>5</v>
      </c>
      <c r="E90" s="58"/>
      <c r="F90" s="56"/>
      <c r="G90" s="136"/>
      <c r="H90" s="137"/>
      <c r="I90" s="127"/>
      <c r="J90" s="58"/>
      <c r="K90" s="150"/>
      <c r="L90" s="58"/>
      <c r="M90" s="4"/>
      <c r="O90"/>
      <c r="P90" s="128"/>
      <c r="Q90" s="134"/>
      <c r="R90" s="93" t="str">
        <f t="shared" si="11"/>
        <v/>
      </c>
      <c r="S90" s="110" t="str">
        <f t="shared" si="38"/>
        <v/>
      </c>
      <c r="T90" s="65" t="str">
        <f t="shared" si="39"/>
        <v/>
      </c>
      <c r="U90" s="77"/>
      <c r="V90" s="77" t="str">
        <f t="shared" si="85"/>
        <v/>
      </c>
      <c r="W90" s="77" t="str">
        <f t="shared" si="86"/>
        <v/>
      </c>
      <c r="X90" s="77"/>
      <c r="Y90" s="77"/>
      <c r="Z90" s="77"/>
      <c r="AA90" s="77"/>
      <c r="AB90" s="108"/>
      <c r="AC90"/>
      <c r="AD90" s="128"/>
      <c r="AE90" s="134"/>
      <c r="AF90" s="93" t="str">
        <f t="shared" si="16"/>
        <v/>
      </c>
      <c r="AG90" s="110" t="str">
        <f t="shared" ref="AG90:AG105" si="93">IF($H90="","",$H90*AE90)</f>
        <v/>
      </c>
      <c r="AH90" s="65" t="str">
        <f t="shared" ref="AH90:AH105" si="94">IF($I90="","",$I90*AE90)</f>
        <v/>
      </c>
      <c r="AI90" s="77"/>
      <c r="AJ90" s="77" t="str">
        <f t="shared" si="91"/>
        <v/>
      </c>
      <c r="AK90" s="77" t="str">
        <f t="shared" si="88"/>
        <v/>
      </c>
      <c r="AL90" s="77"/>
      <c r="AM90" s="77"/>
      <c r="AN90" s="77"/>
      <c r="AO90" s="77"/>
      <c r="AP90" s="108"/>
      <c r="AQ90"/>
      <c r="AR90" s="128"/>
      <c r="AS90" s="134"/>
      <c r="AT90" s="93" t="str">
        <f t="shared" si="19"/>
        <v/>
      </c>
      <c r="AU90" s="110" t="str">
        <f t="shared" ref="AU90:AU135" si="95">IF($H90="","",$H90*AS90)</f>
        <v/>
      </c>
      <c r="AV90" s="65" t="str">
        <f t="shared" ref="AV90:AV135" si="96">IF($I90="","",$I90*AS90)</f>
        <v/>
      </c>
      <c r="AW90" s="77"/>
      <c r="AX90" s="77" t="str">
        <f t="shared" si="92"/>
        <v/>
      </c>
      <c r="AY90" s="77" t="str">
        <f t="shared" si="90"/>
        <v/>
      </c>
      <c r="AZ90" s="77"/>
      <c r="BA90" s="77"/>
      <c r="BB90" s="77"/>
      <c r="BC90" s="77"/>
      <c r="BD90" s="108"/>
      <c r="BE90" s="77"/>
      <c r="BF90"/>
      <c r="BG90" s="77"/>
    </row>
    <row r="91" spans="2:59" s="2" customFormat="1" ht="45" hidden="1" customHeight="1">
      <c r="B91" s="19"/>
      <c r="C91" s="69" t="s">
        <v>84</v>
      </c>
      <c r="D91" s="8">
        <v>6</v>
      </c>
      <c r="E91" s="58"/>
      <c r="F91" s="56"/>
      <c r="G91" s="136"/>
      <c r="H91" s="137"/>
      <c r="I91" s="127"/>
      <c r="J91" s="58"/>
      <c r="K91" s="151"/>
      <c r="L91" s="58"/>
      <c r="M91" s="4"/>
      <c r="O91"/>
      <c r="P91" s="128"/>
      <c r="Q91" s="134"/>
      <c r="R91" s="93" t="str">
        <f t="shared" si="11"/>
        <v/>
      </c>
      <c r="S91" s="110" t="str">
        <f t="shared" si="38"/>
        <v/>
      </c>
      <c r="T91" s="65" t="str">
        <f t="shared" si="39"/>
        <v/>
      </c>
      <c r="U91" s="77"/>
      <c r="V91" s="77" t="str">
        <f t="shared" si="85"/>
        <v/>
      </c>
      <c r="W91" s="77" t="str">
        <f t="shared" si="86"/>
        <v/>
      </c>
      <c r="X91" s="77"/>
      <c r="Y91" s="77"/>
      <c r="Z91" s="77"/>
      <c r="AA91" s="77"/>
      <c r="AB91" s="108"/>
      <c r="AC91"/>
      <c r="AD91" s="128"/>
      <c r="AE91" s="134"/>
      <c r="AF91" s="93" t="str">
        <f t="shared" si="16"/>
        <v/>
      </c>
      <c r="AG91" s="110" t="str">
        <f t="shared" si="93"/>
        <v/>
      </c>
      <c r="AH91" s="65" t="str">
        <f t="shared" si="94"/>
        <v/>
      </c>
      <c r="AI91" s="77"/>
      <c r="AJ91" s="77" t="str">
        <f t="shared" si="91"/>
        <v/>
      </c>
      <c r="AK91" s="77" t="str">
        <f t="shared" si="88"/>
        <v/>
      </c>
      <c r="AL91" s="77"/>
      <c r="AM91" s="77"/>
      <c r="AN91" s="77"/>
      <c r="AO91" s="77"/>
      <c r="AP91" s="108"/>
      <c r="AQ91"/>
      <c r="AR91" s="128"/>
      <c r="AS91" s="134"/>
      <c r="AT91" s="93" t="str">
        <f t="shared" si="19"/>
        <v/>
      </c>
      <c r="AU91" s="110" t="str">
        <f t="shared" si="95"/>
        <v/>
      </c>
      <c r="AV91" s="65" t="str">
        <f t="shared" si="96"/>
        <v/>
      </c>
      <c r="AW91" s="77"/>
      <c r="AX91" s="77" t="str">
        <f t="shared" si="92"/>
        <v/>
      </c>
      <c r="AY91" s="77" t="str">
        <f t="shared" si="90"/>
        <v/>
      </c>
      <c r="AZ91" s="77"/>
      <c r="BA91" s="77"/>
      <c r="BB91" s="77"/>
      <c r="BC91" s="77"/>
      <c r="BD91" s="108"/>
      <c r="BE91" s="77"/>
      <c r="BF91"/>
      <c r="BG91" s="77"/>
    </row>
    <row r="92" spans="2:59" s="2" customFormat="1" ht="45" hidden="1" customHeight="1">
      <c r="B92" s="19"/>
      <c r="C92" s="69" t="s">
        <v>84</v>
      </c>
      <c r="D92" s="8">
        <v>7</v>
      </c>
      <c r="E92" s="58"/>
      <c r="F92" s="56"/>
      <c r="G92" s="136"/>
      <c r="H92" s="137"/>
      <c r="I92" s="127"/>
      <c r="J92" s="58"/>
      <c r="K92" s="151"/>
      <c r="L92" s="58"/>
      <c r="M92" s="4"/>
      <c r="O92"/>
      <c r="P92" s="128"/>
      <c r="Q92" s="134"/>
      <c r="R92" s="93" t="str">
        <f t="shared" si="11"/>
        <v/>
      </c>
      <c r="S92" s="110" t="str">
        <f t="shared" si="38"/>
        <v/>
      </c>
      <c r="T92" s="65" t="str">
        <f t="shared" si="39"/>
        <v/>
      </c>
      <c r="U92" s="77"/>
      <c r="V92" s="77" t="str">
        <f t="shared" si="85"/>
        <v/>
      </c>
      <c r="W92" s="77" t="str">
        <f t="shared" si="86"/>
        <v/>
      </c>
      <c r="X92" s="77"/>
      <c r="Y92" s="77"/>
      <c r="Z92" s="77"/>
      <c r="AA92" s="77"/>
      <c r="AB92" s="108"/>
      <c r="AC92"/>
      <c r="AD92" s="128"/>
      <c r="AE92" s="134"/>
      <c r="AF92" s="93" t="str">
        <f t="shared" si="16"/>
        <v/>
      </c>
      <c r="AG92" s="110" t="str">
        <f t="shared" si="93"/>
        <v/>
      </c>
      <c r="AH92" s="65" t="str">
        <f t="shared" si="94"/>
        <v/>
      </c>
      <c r="AI92" s="77"/>
      <c r="AJ92" s="77" t="str">
        <f t="shared" si="91"/>
        <v/>
      </c>
      <c r="AK92" s="77" t="str">
        <f t="shared" si="88"/>
        <v/>
      </c>
      <c r="AL92" s="77"/>
      <c r="AM92" s="77"/>
      <c r="AN92" s="77"/>
      <c r="AO92" s="77"/>
      <c r="AP92" s="108"/>
      <c r="AQ92"/>
      <c r="AR92" s="128"/>
      <c r="AS92" s="134"/>
      <c r="AT92" s="93" t="str">
        <f t="shared" si="19"/>
        <v/>
      </c>
      <c r="AU92" s="110" t="str">
        <f t="shared" si="95"/>
        <v/>
      </c>
      <c r="AV92" s="65" t="str">
        <f t="shared" si="96"/>
        <v/>
      </c>
      <c r="AW92" s="77"/>
      <c r="AX92" s="77" t="str">
        <f t="shared" si="92"/>
        <v/>
      </c>
      <c r="AY92" s="77" t="str">
        <f t="shared" si="90"/>
        <v/>
      </c>
      <c r="AZ92" s="77"/>
      <c r="BA92" s="77"/>
      <c r="BB92" s="77"/>
      <c r="BC92" s="77"/>
      <c r="BD92" s="108"/>
      <c r="BE92" s="77"/>
      <c r="BF92"/>
      <c r="BG92" s="77"/>
    </row>
    <row r="93" spans="2:59" s="2" customFormat="1" ht="45" hidden="1" customHeight="1">
      <c r="B93" s="19"/>
      <c r="C93" s="69" t="s">
        <v>84</v>
      </c>
      <c r="D93" s="8">
        <v>8</v>
      </c>
      <c r="E93" s="58"/>
      <c r="F93" s="56"/>
      <c r="G93" s="136"/>
      <c r="H93" s="137"/>
      <c r="I93" s="127"/>
      <c r="J93" s="58"/>
      <c r="K93" s="151"/>
      <c r="L93" s="58"/>
      <c r="M93" s="4"/>
      <c r="O93"/>
      <c r="P93" s="128"/>
      <c r="Q93" s="134"/>
      <c r="R93" s="93" t="str">
        <f t="shared" si="11"/>
        <v/>
      </c>
      <c r="S93" s="110" t="str">
        <f t="shared" si="38"/>
        <v/>
      </c>
      <c r="T93" s="65" t="str">
        <f t="shared" si="39"/>
        <v/>
      </c>
      <c r="U93" s="77"/>
      <c r="V93" s="77" t="str">
        <f t="shared" si="85"/>
        <v/>
      </c>
      <c r="W93" s="77" t="str">
        <f t="shared" si="86"/>
        <v/>
      </c>
      <c r="X93" s="77"/>
      <c r="Y93" s="77"/>
      <c r="Z93" s="77"/>
      <c r="AA93" s="77"/>
      <c r="AB93" s="108"/>
      <c r="AC93"/>
      <c r="AD93" s="128"/>
      <c r="AE93" s="134"/>
      <c r="AF93" s="93" t="str">
        <f t="shared" si="16"/>
        <v/>
      </c>
      <c r="AG93" s="110" t="str">
        <f t="shared" si="93"/>
        <v/>
      </c>
      <c r="AH93" s="65" t="str">
        <f t="shared" si="94"/>
        <v/>
      </c>
      <c r="AI93" s="77"/>
      <c r="AJ93" s="77" t="str">
        <f t="shared" si="91"/>
        <v/>
      </c>
      <c r="AK93" s="77" t="str">
        <f t="shared" si="88"/>
        <v/>
      </c>
      <c r="AL93" s="77"/>
      <c r="AM93" s="77"/>
      <c r="AN93" s="77"/>
      <c r="AO93" s="77"/>
      <c r="AP93" s="108"/>
      <c r="AQ93"/>
      <c r="AR93" s="128"/>
      <c r="AS93" s="134"/>
      <c r="AT93" s="93" t="str">
        <f t="shared" si="19"/>
        <v/>
      </c>
      <c r="AU93" s="110" t="str">
        <f t="shared" si="95"/>
        <v/>
      </c>
      <c r="AV93" s="65" t="str">
        <f t="shared" si="96"/>
        <v/>
      </c>
      <c r="AW93" s="77"/>
      <c r="AX93" s="77" t="str">
        <f t="shared" si="92"/>
        <v/>
      </c>
      <c r="AY93" s="77" t="str">
        <f t="shared" si="90"/>
        <v/>
      </c>
      <c r="AZ93" s="77"/>
      <c r="BA93" s="77"/>
      <c r="BB93" s="77"/>
      <c r="BC93" s="77"/>
      <c r="BD93" s="108"/>
      <c r="BE93" s="77"/>
      <c r="BF93"/>
      <c r="BG93" s="77"/>
    </row>
    <row r="94" spans="2:59" s="2" customFormat="1" ht="45" hidden="1" customHeight="1">
      <c r="B94" s="69"/>
      <c r="C94" s="69" t="s">
        <v>84</v>
      </c>
      <c r="D94" s="8">
        <v>9</v>
      </c>
      <c r="E94" s="58"/>
      <c r="F94" s="56"/>
      <c r="G94" s="136"/>
      <c r="H94" s="137"/>
      <c r="I94" s="127"/>
      <c r="J94" s="58"/>
      <c r="K94" s="151"/>
      <c r="L94" s="58"/>
      <c r="M94" s="4"/>
      <c r="O94"/>
      <c r="P94" s="128"/>
      <c r="Q94" s="134"/>
      <c r="R94" s="93" t="str">
        <f t="shared" si="11"/>
        <v/>
      </c>
      <c r="S94" s="110" t="str">
        <f t="shared" si="38"/>
        <v/>
      </c>
      <c r="T94" s="65" t="str">
        <f t="shared" si="39"/>
        <v/>
      </c>
      <c r="U94" s="77"/>
      <c r="V94" s="77" t="str">
        <f t="shared" si="85"/>
        <v/>
      </c>
      <c r="W94" s="77" t="str">
        <f t="shared" si="86"/>
        <v/>
      </c>
      <c r="X94" s="77"/>
      <c r="Y94" s="77"/>
      <c r="Z94" s="77"/>
      <c r="AA94" s="77"/>
      <c r="AB94" s="108"/>
      <c r="AC94"/>
      <c r="AD94" s="128"/>
      <c r="AE94" s="134"/>
      <c r="AF94" s="93" t="str">
        <f t="shared" si="16"/>
        <v/>
      </c>
      <c r="AG94" s="110" t="str">
        <f t="shared" si="93"/>
        <v/>
      </c>
      <c r="AH94" s="65" t="str">
        <f t="shared" si="94"/>
        <v/>
      </c>
      <c r="AI94" s="77"/>
      <c r="AJ94" s="77" t="str">
        <f t="shared" si="91"/>
        <v/>
      </c>
      <c r="AK94" s="77" t="str">
        <f t="shared" si="88"/>
        <v/>
      </c>
      <c r="AL94" s="77"/>
      <c r="AM94" s="77"/>
      <c r="AN94" s="77"/>
      <c r="AO94" s="77"/>
      <c r="AP94" s="108"/>
      <c r="AQ94"/>
      <c r="AR94" s="128"/>
      <c r="AS94" s="134"/>
      <c r="AT94" s="93" t="str">
        <f t="shared" si="19"/>
        <v/>
      </c>
      <c r="AU94" s="110" t="str">
        <f t="shared" si="95"/>
        <v/>
      </c>
      <c r="AV94" s="65" t="str">
        <f t="shared" si="96"/>
        <v/>
      </c>
      <c r="AW94" s="77"/>
      <c r="AX94" s="77" t="str">
        <f t="shared" si="92"/>
        <v/>
      </c>
      <c r="AY94" s="77" t="str">
        <f t="shared" si="90"/>
        <v/>
      </c>
      <c r="AZ94" s="77"/>
      <c r="BA94" s="77"/>
      <c r="BB94" s="77"/>
      <c r="BC94" s="77"/>
      <c r="BD94" s="108"/>
      <c r="BE94" s="77"/>
      <c r="BF94"/>
      <c r="BG94" s="77"/>
    </row>
    <row r="95" spans="2:59" s="2" customFormat="1" ht="45" hidden="1" customHeight="1">
      <c r="B95" s="70"/>
      <c r="C95" s="70" t="s">
        <v>84</v>
      </c>
      <c r="D95" s="25">
        <v>10</v>
      </c>
      <c r="E95" s="7"/>
      <c r="F95" s="7"/>
      <c r="G95" s="144"/>
      <c r="H95" s="139"/>
      <c r="I95" s="140"/>
      <c r="J95" s="6"/>
      <c r="K95" s="6"/>
      <c r="L95" s="6"/>
      <c r="M95" s="53"/>
      <c r="O95"/>
      <c r="P95" s="129"/>
      <c r="Q95" s="135"/>
      <c r="R95" s="97" t="str">
        <f t="shared" si="11"/>
        <v/>
      </c>
      <c r="S95" s="111" t="str">
        <f t="shared" si="38"/>
        <v/>
      </c>
      <c r="T95" s="66" t="str">
        <f t="shared" si="39"/>
        <v/>
      </c>
      <c r="U95" s="77"/>
      <c r="V95" s="77" t="str">
        <f t="shared" si="85"/>
        <v/>
      </c>
      <c r="W95" s="77" t="str">
        <f t="shared" si="86"/>
        <v/>
      </c>
      <c r="X95" s="78"/>
      <c r="Y95" s="78"/>
      <c r="Z95" s="78"/>
      <c r="AA95" s="78"/>
      <c r="AB95" s="109"/>
      <c r="AC95"/>
      <c r="AD95" s="129"/>
      <c r="AE95" s="135"/>
      <c r="AF95" s="97" t="str">
        <f t="shared" si="16"/>
        <v/>
      </c>
      <c r="AG95" s="111" t="str">
        <f t="shared" si="93"/>
        <v/>
      </c>
      <c r="AH95" s="66" t="str">
        <f t="shared" si="94"/>
        <v/>
      </c>
      <c r="AI95" s="77"/>
      <c r="AJ95" s="77" t="str">
        <f t="shared" si="91"/>
        <v/>
      </c>
      <c r="AK95" s="77" t="str">
        <f t="shared" si="88"/>
        <v/>
      </c>
      <c r="AL95" s="77"/>
      <c r="AM95" s="77"/>
      <c r="AN95" s="77"/>
      <c r="AO95" s="77"/>
      <c r="AP95" s="108"/>
      <c r="AQ95"/>
      <c r="AR95" s="129"/>
      <c r="AS95" s="135"/>
      <c r="AT95" s="97" t="str">
        <f t="shared" si="19"/>
        <v/>
      </c>
      <c r="AU95" s="111" t="str">
        <f t="shared" si="95"/>
        <v/>
      </c>
      <c r="AV95" s="66" t="str">
        <f t="shared" si="96"/>
        <v/>
      </c>
      <c r="AW95" s="77"/>
      <c r="AX95" s="77" t="str">
        <f t="shared" si="92"/>
        <v/>
      </c>
      <c r="AY95" s="77" t="str">
        <f t="shared" si="90"/>
        <v/>
      </c>
      <c r="AZ95" s="77"/>
      <c r="BA95" s="77"/>
      <c r="BB95" s="77"/>
      <c r="BC95" s="77"/>
      <c r="BD95" s="108"/>
      <c r="BE95" s="77"/>
      <c r="BF95"/>
      <c r="BG95" s="77"/>
    </row>
    <row r="96" spans="2:59" s="2" customFormat="1" ht="45" customHeight="1">
      <c r="B96" s="172" t="s">
        <v>87</v>
      </c>
      <c r="C96" s="172" t="s">
        <v>84</v>
      </c>
      <c r="D96" s="22">
        <v>1</v>
      </c>
      <c r="E96" s="148" t="s">
        <v>88</v>
      </c>
      <c r="F96" s="141" t="s">
        <v>70</v>
      </c>
      <c r="G96" s="153" t="s">
        <v>89</v>
      </c>
      <c r="H96" s="142">
        <v>0.48065113879999999</v>
      </c>
      <c r="I96" s="154"/>
      <c r="J96" s="148"/>
      <c r="K96" s="58"/>
      <c r="L96" s="58"/>
      <c r="M96" s="53"/>
      <c r="O96"/>
      <c r="P96" s="155" t="s">
        <v>56</v>
      </c>
      <c r="Q96" s="133">
        <v>13</v>
      </c>
      <c r="R96" s="156" t="str">
        <f t="shared" si="11"/>
        <v>m²</v>
      </c>
      <c r="S96" s="96">
        <f t="shared" ref="S96:S105" si="97">IF($H96="","",$H96*Q96)</f>
        <v>6.2484648044000002</v>
      </c>
      <c r="T96" s="157" t="str">
        <f t="shared" ref="T96:T105" si="98">IF($I96="","",$I96*Q96)</f>
        <v/>
      </c>
      <c r="U96" s="77"/>
      <c r="V96" s="158">
        <f>IF(P96="x",S96,"")</f>
        <v>6.2484648044000002</v>
      </c>
      <c r="W96" s="158" t="str">
        <f>IF(P96="x",T96,"")</f>
        <v/>
      </c>
      <c r="X96" s="159">
        <f>_xlfn.MINIFS(S96:S105,S96:S105,"&gt;"&amp;0)</f>
        <v>6.2484648044000002</v>
      </c>
      <c r="Y96" s="158" t="str">
        <f>_xlfn.XLOOKUP(X96,S96:S105,T96:T105,"",0,1)</f>
        <v/>
      </c>
      <c r="Z96" s="158" t="str">
        <f>_xlfn.XLOOKUP(AA96,T96:T105,S96:S105,"",0,1)</f>
        <v/>
      </c>
      <c r="AA96" s="158">
        <f>_xlfn.MINIFS(T96:T105,T96:T105,"&gt;"&amp;0)</f>
        <v>0</v>
      </c>
      <c r="AB96" s="160">
        <f>MAX(S96:S105)</f>
        <v>6.2484648044000002</v>
      </c>
      <c r="AC96"/>
      <c r="AD96" s="155"/>
      <c r="AE96" s="133"/>
      <c r="AF96" s="156" t="str">
        <f>IF($F96="","",$F96)</f>
        <v>m²</v>
      </c>
      <c r="AG96" s="96">
        <f t="shared" si="93"/>
        <v>0</v>
      </c>
      <c r="AH96" s="157" t="str">
        <f t="shared" si="94"/>
        <v/>
      </c>
      <c r="AI96" s="77"/>
      <c r="AJ96" s="158" t="str">
        <f>IF(AD96="x",AG96,"")</f>
        <v/>
      </c>
      <c r="AK96" s="158" t="str">
        <f>IF(AD96="x",AH96,"")</f>
        <v/>
      </c>
      <c r="AL96" s="159">
        <f>_xlfn.MINIFS(AG96:AG105,AG96:AG105,"&gt;"&amp;0)</f>
        <v>0</v>
      </c>
      <c r="AM96" s="158" t="str">
        <f>_xlfn.XLOOKUP(AL96,AG96:AG105,AH96:AH105,"",0,1)</f>
        <v/>
      </c>
      <c r="AN96" s="158" t="str">
        <f>_xlfn.XLOOKUP(AO96,AH96:AH105,AG96:AG105,"",0,1)</f>
        <v/>
      </c>
      <c r="AO96" s="158">
        <f>_xlfn.MINIFS(AH96:AH105,AH96:AH105,"&gt;"&amp;0)</f>
        <v>0</v>
      </c>
      <c r="AP96" s="160">
        <f>MAX(AG96:AG105)</f>
        <v>0</v>
      </c>
      <c r="AQ96"/>
      <c r="AR96" s="155"/>
      <c r="AS96" s="133"/>
      <c r="AT96" s="156" t="str">
        <f>IF($F96="","",$F96)</f>
        <v>m²</v>
      </c>
      <c r="AU96" s="96">
        <f t="shared" si="95"/>
        <v>0</v>
      </c>
      <c r="AV96" s="157" t="str">
        <f t="shared" si="96"/>
        <v/>
      </c>
      <c r="AW96" s="77"/>
      <c r="AX96" s="158" t="str">
        <f>IF(AR96="x",AU96,"")</f>
        <v/>
      </c>
      <c r="AY96" s="158" t="str">
        <f>IF(AR96="x",AV96,"")</f>
        <v/>
      </c>
      <c r="AZ96" s="159">
        <f>_xlfn.MINIFS(AU96:AU105,AU96:AU105,"&gt;"&amp;0)</f>
        <v>0</v>
      </c>
      <c r="BA96" s="158" t="str">
        <f>_xlfn.XLOOKUP(AZ96,AU96:AU105,AV96:AV105,"",0,1)</f>
        <v/>
      </c>
      <c r="BB96" s="158" t="str">
        <f>_xlfn.XLOOKUP(BC96,AV96:AV105,AU96:AU105,"",0,1)</f>
        <v/>
      </c>
      <c r="BC96" s="158">
        <f>_xlfn.MINIFS(AV96:AV105,AV96:AV105,"&gt;"&amp;0)</f>
        <v>0</v>
      </c>
      <c r="BD96" s="160">
        <f>MAX(AU96:AU105)</f>
        <v>0</v>
      </c>
      <c r="BE96" s="77"/>
      <c r="BF96"/>
      <c r="BG96" s="77"/>
    </row>
    <row r="97" spans="2:59" s="2" customFormat="1" ht="45" hidden="1" customHeight="1">
      <c r="B97" s="69"/>
      <c r="C97" s="69" t="s">
        <v>84</v>
      </c>
      <c r="D97" s="8">
        <v>2</v>
      </c>
      <c r="E97" s="58"/>
      <c r="F97" s="56"/>
      <c r="G97" s="136"/>
      <c r="H97" s="137"/>
      <c r="I97" s="127"/>
      <c r="J97" s="58"/>
      <c r="K97" s="58"/>
      <c r="L97" s="58"/>
      <c r="M97" s="53"/>
      <c r="O97"/>
      <c r="P97" s="128"/>
      <c r="Q97" s="134"/>
      <c r="R97" s="93" t="str">
        <f t="shared" si="11"/>
        <v/>
      </c>
      <c r="S97" s="110" t="str">
        <f t="shared" si="97"/>
        <v/>
      </c>
      <c r="T97" s="65" t="str">
        <f t="shared" si="98"/>
        <v/>
      </c>
      <c r="U97" s="77"/>
      <c r="V97" s="77" t="str">
        <f t="shared" ref="V97:V105" si="99">IF(P97="x",S97,"")</f>
        <v/>
      </c>
      <c r="W97" s="77" t="str">
        <f t="shared" ref="W97:W105" si="100">IF(P97="x",T97,"")</f>
        <v/>
      </c>
      <c r="X97" s="77"/>
      <c r="Y97" s="77"/>
      <c r="Z97" s="77"/>
      <c r="AA97" s="77"/>
      <c r="AB97" s="108"/>
      <c r="AC97"/>
      <c r="AD97" s="128"/>
      <c r="AE97" s="134"/>
      <c r="AF97" s="93" t="str">
        <f t="shared" si="16"/>
        <v/>
      </c>
      <c r="AG97" s="110" t="str">
        <f t="shared" si="93"/>
        <v/>
      </c>
      <c r="AH97" s="65" t="str">
        <f t="shared" si="94"/>
        <v/>
      </c>
      <c r="AI97" s="77"/>
      <c r="AJ97" s="77" t="str">
        <f t="shared" ref="AJ97" si="101">IF(AD97="x",AG97,"")</f>
        <v/>
      </c>
      <c r="AK97" s="77" t="str">
        <f t="shared" ref="AK97:AK105" si="102">IF(AD97="x",AH97,"")</f>
        <v/>
      </c>
      <c r="AL97" s="77"/>
      <c r="AM97" s="77"/>
      <c r="AN97" s="77"/>
      <c r="AO97" s="77"/>
      <c r="AP97" s="108"/>
      <c r="AQ97"/>
      <c r="AR97" s="128"/>
      <c r="AS97" s="134"/>
      <c r="AT97" s="93" t="str">
        <f t="shared" si="19"/>
        <v/>
      </c>
      <c r="AU97" s="110" t="str">
        <f t="shared" si="95"/>
        <v/>
      </c>
      <c r="AV97" s="65" t="str">
        <f t="shared" si="96"/>
        <v/>
      </c>
      <c r="AW97" s="77"/>
      <c r="AX97" s="77" t="str">
        <f t="shared" ref="AX97" si="103">IF(AR97="x",AU97,"")</f>
        <v/>
      </c>
      <c r="AY97" s="77" t="str">
        <f t="shared" ref="AY97:AY105" si="104">IF(AR97="x",AV97,"")</f>
        <v/>
      </c>
      <c r="AZ97" s="77"/>
      <c r="BA97" s="77"/>
      <c r="BB97" s="77"/>
      <c r="BC97" s="77"/>
      <c r="BD97" s="108"/>
      <c r="BE97" s="77"/>
      <c r="BF97"/>
      <c r="BG97" s="77"/>
    </row>
    <row r="98" spans="2:59" s="2" customFormat="1" ht="45" hidden="1" customHeight="1">
      <c r="B98" s="69"/>
      <c r="C98" s="69" t="s">
        <v>84</v>
      </c>
      <c r="D98" s="8">
        <v>3</v>
      </c>
      <c r="E98" s="56"/>
      <c r="F98" s="56"/>
      <c r="G98" s="136"/>
      <c r="H98" s="137"/>
      <c r="I98" s="127"/>
      <c r="J98" s="58"/>
      <c r="K98" s="58"/>
      <c r="L98" s="58"/>
      <c r="M98" s="53"/>
      <c r="O98"/>
      <c r="P98" s="128"/>
      <c r="Q98" s="134"/>
      <c r="R98" s="93" t="str">
        <f t="shared" si="11"/>
        <v/>
      </c>
      <c r="S98" s="110" t="str">
        <f t="shared" si="97"/>
        <v/>
      </c>
      <c r="T98" s="65" t="str">
        <f t="shared" si="98"/>
        <v/>
      </c>
      <c r="U98" s="77"/>
      <c r="V98" s="77" t="str">
        <f t="shared" si="99"/>
        <v/>
      </c>
      <c r="W98" s="77" t="str">
        <f t="shared" si="100"/>
        <v/>
      </c>
      <c r="X98" s="77"/>
      <c r="Y98" s="77"/>
      <c r="Z98" s="77"/>
      <c r="AA98" s="77"/>
      <c r="AB98" s="108"/>
      <c r="AC98"/>
      <c r="AD98" s="128"/>
      <c r="AE98" s="134"/>
      <c r="AF98" s="93" t="str">
        <f t="shared" si="16"/>
        <v/>
      </c>
      <c r="AG98" s="110" t="str">
        <f t="shared" si="93"/>
        <v/>
      </c>
      <c r="AH98" s="65" t="str">
        <f t="shared" si="94"/>
        <v/>
      </c>
      <c r="AI98" s="77"/>
      <c r="AJ98" s="77" t="str">
        <f>IF(AD98="x",AG98,"")</f>
        <v/>
      </c>
      <c r="AK98" s="77" t="str">
        <f t="shared" si="102"/>
        <v/>
      </c>
      <c r="AL98" s="77"/>
      <c r="AM98" s="77"/>
      <c r="AN98" s="77"/>
      <c r="AO98" s="77"/>
      <c r="AP98" s="108"/>
      <c r="AQ98"/>
      <c r="AR98" s="128"/>
      <c r="AS98" s="134"/>
      <c r="AT98" s="93" t="str">
        <f t="shared" si="19"/>
        <v/>
      </c>
      <c r="AU98" s="110" t="str">
        <f t="shared" si="95"/>
        <v/>
      </c>
      <c r="AV98" s="65" t="str">
        <f t="shared" si="96"/>
        <v/>
      </c>
      <c r="AW98" s="77"/>
      <c r="AX98" s="77" t="str">
        <f>IF(AR98="x",AU98,"")</f>
        <v/>
      </c>
      <c r="AY98" s="77" t="str">
        <f t="shared" si="104"/>
        <v/>
      </c>
      <c r="AZ98" s="77"/>
      <c r="BA98" s="77"/>
      <c r="BB98" s="77"/>
      <c r="BC98" s="77"/>
      <c r="BD98" s="108"/>
      <c r="BE98" s="77"/>
      <c r="BF98"/>
      <c r="BG98" s="77"/>
    </row>
    <row r="99" spans="2:59" s="2" customFormat="1" ht="50.25" hidden="1" customHeight="1">
      <c r="B99" s="69"/>
      <c r="C99" s="69" t="s">
        <v>84</v>
      </c>
      <c r="D99" s="8">
        <v>4</v>
      </c>
      <c r="E99" s="58"/>
      <c r="F99" s="56"/>
      <c r="G99" s="136"/>
      <c r="H99" s="137"/>
      <c r="I99" s="127"/>
      <c r="J99" s="58"/>
      <c r="K99" s="58"/>
      <c r="L99" s="58"/>
      <c r="M99" s="53"/>
      <c r="O99"/>
      <c r="P99" s="128"/>
      <c r="Q99" s="134"/>
      <c r="R99" s="93" t="str">
        <f t="shared" si="11"/>
        <v/>
      </c>
      <c r="S99" s="110" t="str">
        <f t="shared" si="97"/>
        <v/>
      </c>
      <c r="T99" s="65" t="str">
        <f t="shared" si="98"/>
        <v/>
      </c>
      <c r="U99" s="77"/>
      <c r="V99" s="77" t="str">
        <f t="shared" si="99"/>
        <v/>
      </c>
      <c r="W99" s="77" t="str">
        <f t="shared" si="100"/>
        <v/>
      </c>
      <c r="X99" s="77"/>
      <c r="Y99" s="77"/>
      <c r="Z99" s="77"/>
      <c r="AA99" s="77"/>
      <c r="AB99" s="108"/>
      <c r="AC99"/>
      <c r="AD99" s="128"/>
      <c r="AE99" s="134"/>
      <c r="AF99" s="93" t="str">
        <f t="shared" si="16"/>
        <v/>
      </c>
      <c r="AG99" s="110" t="str">
        <f t="shared" si="93"/>
        <v/>
      </c>
      <c r="AH99" s="65" t="str">
        <f t="shared" si="94"/>
        <v/>
      </c>
      <c r="AI99" s="77"/>
      <c r="AJ99" s="77" t="str">
        <f t="shared" ref="AJ99:AJ105" si="105">IF(AD99="x",AG99,"")</f>
        <v/>
      </c>
      <c r="AK99" s="77" t="str">
        <f t="shared" si="102"/>
        <v/>
      </c>
      <c r="AL99" s="77"/>
      <c r="AM99" s="77"/>
      <c r="AN99" s="77"/>
      <c r="AO99" s="77"/>
      <c r="AP99" s="108"/>
      <c r="AQ99"/>
      <c r="AR99" s="128"/>
      <c r="AS99" s="134"/>
      <c r="AT99" s="93" t="str">
        <f t="shared" si="19"/>
        <v/>
      </c>
      <c r="AU99" s="110" t="str">
        <f t="shared" si="95"/>
        <v/>
      </c>
      <c r="AV99" s="65" t="str">
        <f t="shared" si="96"/>
        <v/>
      </c>
      <c r="AW99" s="77"/>
      <c r="AX99" s="77" t="str">
        <f t="shared" ref="AX99:AX105" si="106">IF(AR99="x",AU99,"")</f>
        <v/>
      </c>
      <c r="AY99" s="77" t="str">
        <f t="shared" si="104"/>
        <v/>
      </c>
      <c r="AZ99" s="77"/>
      <c r="BA99" s="77"/>
      <c r="BB99" s="77"/>
      <c r="BC99" s="77"/>
      <c r="BD99" s="108"/>
      <c r="BE99" s="77"/>
      <c r="BF99"/>
      <c r="BG99" s="77"/>
    </row>
    <row r="100" spans="2:59" s="2" customFormat="1" ht="80.25" hidden="1" customHeight="1">
      <c r="B100" s="69"/>
      <c r="C100" s="69" t="s">
        <v>84</v>
      </c>
      <c r="D100" s="8">
        <v>5</v>
      </c>
      <c r="E100" s="58"/>
      <c r="F100" s="56"/>
      <c r="G100" s="136"/>
      <c r="H100" s="137"/>
      <c r="I100" s="127"/>
      <c r="J100" s="58"/>
      <c r="K100" s="58"/>
      <c r="L100" s="58"/>
      <c r="M100" s="53"/>
      <c r="O100"/>
      <c r="P100" s="128"/>
      <c r="Q100" s="134"/>
      <c r="R100" s="93" t="str">
        <f t="shared" si="11"/>
        <v/>
      </c>
      <c r="S100" s="110" t="str">
        <f t="shared" si="97"/>
        <v/>
      </c>
      <c r="T100" s="65" t="str">
        <f t="shared" si="98"/>
        <v/>
      </c>
      <c r="U100" s="77"/>
      <c r="V100" s="77" t="str">
        <f t="shared" si="99"/>
        <v/>
      </c>
      <c r="W100" s="77" t="str">
        <f t="shared" si="100"/>
        <v/>
      </c>
      <c r="X100" s="77"/>
      <c r="Y100" s="77"/>
      <c r="Z100" s="77"/>
      <c r="AA100" s="77"/>
      <c r="AB100" s="108"/>
      <c r="AC100"/>
      <c r="AD100" s="128"/>
      <c r="AE100" s="134"/>
      <c r="AF100" s="93" t="str">
        <f t="shared" si="16"/>
        <v/>
      </c>
      <c r="AG100" s="110" t="str">
        <f t="shared" si="93"/>
        <v/>
      </c>
      <c r="AH100" s="65" t="str">
        <f t="shared" si="94"/>
        <v/>
      </c>
      <c r="AI100" s="77"/>
      <c r="AJ100" s="77" t="str">
        <f t="shared" si="105"/>
        <v/>
      </c>
      <c r="AK100" s="77" t="str">
        <f t="shared" si="102"/>
        <v/>
      </c>
      <c r="AL100" s="77"/>
      <c r="AM100" s="77"/>
      <c r="AN100" s="77"/>
      <c r="AO100" s="77"/>
      <c r="AP100" s="108"/>
      <c r="AQ100"/>
      <c r="AR100" s="128"/>
      <c r="AS100" s="134"/>
      <c r="AT100" s="93" t="str">
        <f t="shared" si="19"/>
        <v/>
      </c>
      <c r="AU100" s="110" t="str">
        <f t="shared" si="95"/>
        <v/>
      </c>
      <c r="AV100" s="65" t="str">
        <f t="shared" si="96"/>
        <v/>
      </c>
      <c r="AW100" s="77"/>
      <c r="AX100" s="77" t="str">
        <f t="shared" si="106"/>
        <v/>
      </c>
      <c r="AY100" s="77" t="str">
        <f t="shared" si="104"/>
        <v/>
      </c>
      <c r="AZ100" s="77"/>
      <c r="BA100" s="77"/>
      <c r="BB100" s="77"/>
      <c r="BC100" s="77"/>
      <c r="BD100" s="108"/>
      <c r="BE100" s="77"/>
      <c r="BF100"/>
      <c r="BG100" s="77"/>
    </row>
    <row r="101" spans="2:59" s="2" customFormat="1" ht="45" hidden="1" customHeight="1">
      <c r="B101" s="69"/>
      <c r="C101" s="69" t="s">
        <v>84</v>
      </c>
      <c r="D101" s="8">
        <v>6</v>
      </c>
      <c r="E101" s="58"/>
      <c r="F101" s="56"/>
      <c r="G101" s="136"/>
      <c r="H101" s="137"/>
      <c r="I101" s="127"/>
      <c r="J101" s="58"/>
      <c r="K101" s="58"/>
      <c r="L101" s="58"/>
      <c r="M101" s="53"/>
      <c r="O101"/>
      <c r="P101" s="128"/>
      <c r="Q101" s="134"/>
      <c r="R101" s="93" t="str">
        <f t="shared" si="11"/>
        <v/>
      </c>
      <c r="S101" s="110" t="str">
        <f t="shared" si="97"/>
        <v/>
      </c>
      <c r="T101" s="65" t="str">
        <f t="shared" si="98"/>
        <v/>
      </c>
      <c r="U101" s="77"/>
      <c r="V101" s="77" t="str">
        <f t="shared" si="99"/>
        <v/>
      </c>
      <c r="W101" s="77" t="str">
        <f t="shared" si="100"/>
        <v/>
      </c>
      <c r="X101" s="77"/>
      <c r="Y101" s="77"/>
      <c r="Z101" s="77"/>
      <c r="AA101" s="77"/>
      <c r="AB101" s="108"/>
      <c r="AC101"/>
      <c r="AD101" s="128"/>
      <c r="AE101" s="134"/>
      <c r="AF101" s="93" t="str">
        <f t="shared" si="16"/>
        <v/>
      </c>
      <c r="AG101" s="110" t="str">
        <f t="shared" si="93"/>
        <v/>
      </c>
      <c r="AH101" s="65" t="str">
        <f t="shared" si="94"/>
        <v/>
      </c>
      <c r="AI101" s="77"/>
      <c r="AJ101" s="77" t="str">
        <f t="shared" si="105"/>
        <v/>
      </c>
      <c r="AK101" s="77" t="str">
        <f t="shared" si="102"/>
        <v/>
      </c>
      <c r="AL101" s="77"/>
      <c r="AM101" s="77"/>
      <c r="AN101" s="77"/>
      <c r="AO101" s="77"/>
      <c r="AP101" s="108"/>
      <c r="AQ101"/>
      <c r="AR101" s="128"/>
      <c r="AS101" s="134"/>
      <c r="AT101" s="93" t="str">
        <f t="shared" si="19"/>
        <v/>
      </c>
      <c r="AU101" s="110" t="str">
        <f t="shared" si="95"/>
        <v/>
      </c>
      <c r="AV101" s="65" t="str">
        <f t="shared" si="96"/>
        <v/>
      </c>
      <c r="AW101" s="77"/>
      <c r="AX101" s="77" t="str">
        <f t="shared" si="106"/>
        <v/>
      </c>
      <c r="AY101" s="77" t="str">
        <f t="shared" si="104"/>
        <v/>
      </c>
      <c r="AZ101" s="77"/>
      <c r="BA101" s="77"/>
      <c r="BB101" s="77"/>
      <c r="BC101" s="77"/>
      <c r="BD101" s="108"/>
      <c r="BE101" s="77"/>
      <c r="BF101"/>
      <c r="BG101" s="77"/>
    </row>
    <row r="102" spans="2:59" s="2" customFormat="1" ht="45" hidden="1" customHeight="1">
      <c r="B102" s="69"/>
      <c r="C102" s="69" t="s">
        <v>84</v>
      </c>
      <c r="D102" s="8">
        <v>7</v>
      </c>
      <c r="E102" s="58"/>
      <c r="F102" s="56"/>
      <c r="G102" s="136"/>
      <c r="H102" s="137"/>
      <c r="I102" s="127"/>
      <c r="J102" s="58"/>
      <c r="K102" s="58"/>
      <c r="L102" s="58"/>
      <c r="M102" s="53"/>
      <c r="O102"/>
      <c r="P102" s="128"/>
      <c r="Q102" s="134"/>
      <c r="R102" s="93" t="str">
        <f t="shared" si="11"/>
        <v/>
      </c>
      <c r="S102" s="110" t="str">
        <f t="shared" si="97"/>
        <v/>
      </c>
      <c r="T102" s="65" t="str">
        <f t="shared" si="98"/>
        <v/>
      </c>
      <c r="U102" s="77"/>
      <c r="V102" s="77" t="str">
        <f t="shared" si="99"/>
        <v/>
      </c>
      <c r="W102" s="77" t="str">
        <f t="shared" si="100"/>
        <v/>
      </c>
      <c r="X102" s="77"/>
      <c r="Y102" s="77"/>
      <c r="Z102" s="77"/>
      <c r="AA102" s="77"/>
      <c r="AB102" s="108"/>
      <c r="AC102"/>
      <c r="AD102" s="128"/>
      <c r="AE102" s="134"/>
      <c r="AF102" s="93" t="str">
        <f t="shared" si="16"/>
        <v/>
      </c>
      <c r="AG102" s="110" t="str">
        <f t="shared" si="93"/>
        <v/>
      </c>
      <c r="AH102" s="65" t="str">
        <f t="shared" si="94"/>
        <v/>
      </c>
      <c r="AI102" s="77"/>
      <c r="AJ102" s="77" t="str">
        <f t="shared" si="105"/>
        <v/>
      </c>
      <c r="AK102" s="77" t="str">
        <f t="shared" si="102"/>
        <v/>
      </c>
      <c r="AL102" s="77"/>
      <c r="AM102" s="77"/>
      <c r="AN102" s="77"/>
      <c r="AO102" s="77"/>
      <c r="AP102" s="108"/>
      <c r="AQ102"/>
      <c r="AR102" s="128"/>
      <c r="AS102" s="134"/>
      <c r="AT102" s="93" t="str">
        <f t="shared" si="19"/>
        <v/>
      </c>
      <c r="AU102" s="110" t="str">
        <f t="shared" si="95"/>
        <v/>
      </c>
      <c r="AV102" s="65" t="str">
        <f t="shared" si="96"/>
        <v/>
      </c>
      <c r="AW102" s="77"/>
      <c r="AX102" s="77" t="str">
        <f t="shared" si="106"/>
        <v/>
      </c>
      <c r="AY102" s="77" t="str">
        <f t="shared" si="104"/>
        <v/>
      </c>
      <c r="AZ102" s="77"/>
      <c r="BA102" s="77"/>
      <c r="BB102" s="77"/>
      <c r="BC102" s="77"/>
      <c r="BD102" s="108"/>
      <c r="BE102" s="77"/>
      <c r="BF102"/>
      <c r="BG102" s="77"/>
    </row>
    <row r="103" spans="2:59" s="2" customFormat="1" ht="45" hidden="1" customHeight="1">
      <c r="B103" s="69"/>
      <c r="C103" s="69" t="s">
        <v>84</v>
      </c>
      <c r="D103" s="8">
        <v>8</v>
      </c>
      <c r="E103" s="58"/>
      <c r="F103" s="56"/>
      <c r="G103" s="136"/>
      <c r="H103" s="137"/>
      <c r="I103" s="127"/>
      <c r="J103" s="58"/>
      <c r="K103" s="58"/>
      <c r="L103" s="58"/>
      <c r="M103" s="53"/>
      <c r="O103"/>
      <c r="P103" s="128"/>
      <c r="Q103" s="134"/>
      <c r="R103" s="93" t="str">
        <f t="shared" si="11"/>
        <v/>
      </c>
      <c r="S103" s="110" t="str">
        <f t="shared" si="97"/>
        <v/>
      </c>
      <c r="T103" s="65" t="str">
        <f t="shared" si="98"/>
        <v/>
      </c>
      <c r="U103" s="77"/>
      <c r="V103" s="77" t="str">
        <f t="shared" si="99"/>
        <v/>
      </c>
      <c r="W103" s="77" t="str">
        <f t="shared" si="100"/>
        <v/>
      </c>
      <c r="X103" s="77"/>
      <c r="Y103" s="77"/>
      <c r="Z103" s="77"/>
      <c r="AA103" s="77"/>
      <c r="AB103" s="108"/>
      <c r="AC103"/>
      <c r="AD103" s="128"/>
      <c r="AE103" s="134"/>
      <c r="AF103" s="93" t="str">
        <f t="shared" si="16"/>
        <v/>
      </c>
      <c r="AG103" s="110" t="str">
        <f t="shared" si="93"/>
        <v/>
      </c>
      <c r="AH103" s="65" t="str">
        <f t="shared" si="94"/>
        <v/>
      </c>
      <c r="AI103" s="77"/>
      <c r="AJ103" s="77" t="str">
        <f t="shared" si="105"/>
        <v/>
      </c>
      <c r="AK103" s="77" t="str">
        <f t="shared" si="102"/>
        <v/>
      </c>
      <c r="AL103" s="77"/>
      <c r="AM103" s="77"/>
      <c r="AN103" s="77"/>
      <c r="AO103" s="77"/>
      <c r="AP103" s="108"/>
      <c r="AQ103"/>
      <c r="AR103" s="128"/>
      <c r="AS103" s="134"/>
      <c r="AT103" s="93" t="str">
        <f t="shared" si="19"/>
        <v/>
      </c>
      <c r="AU103" s="110" t="str">
        <f t="shared" si="95"/>
        <v/>
      </c>
      <c r="AV103" s="65" t="str">
        <f t="shared" si="96"/>
        <v/>
      </c>
      <c r="AW103" s="77"/>
      <c r="AX103" s="77" t="str">
        <f t="shared" si="106"/>
        <v/>
      </c>
      <c r="AY103" s="77" t="str">
        <f t="shared" si="104"/>
        <v/>
      </c>
      <c r="AZ103" s="77"/>
      <c r="BA103" s="77"/>
      <c r="BB103" s="77"/>
      <c r="BC103" s="77"/>
      <c r="BD103" s="108"/>
      <c r="BE103" s="77"/>
      <c r="BF103"/>
      <c r="BG103" s="77"/>
    </row>
    <row r="104" spans="2:59" s="2" customFormat="1" ht="45" hidden="1" customHeight="1">
      <c r="B104" s="69"/>
      <c r="C104" s="69" t="s">
        <v>84</v>
      </c>
      <c r="D104" s="8">
        <v>9</v>
      </c>
      <c r="E104" s="58"/>
      <c r="F104" s="56"/>
      <c r="G104" s="136"/>
      <c r="H104" s="137"/>
      <c r="I104" s="127"/>
      <c r="J104" s="58"/>
      <c r="K104" s="58"/>
      <c r="L104" s="58"/>
      <c r="M104" s="53"/>
      <c r="O104"/>
      <c r="P104" s="128"/>
      <c r="Q104" s="134"/>
      <c r="R104" s="93" t="str">
        <f t="shared" si="11"/>
        <v/>
      </c>
      <c r="S104" s="110" t="str">
        <f t="shared" si="97"/>
        <v/>
      </c>
      <c r="T104" s="65" t="str">
        <f t="shared" si="98"/>
        <v/>
      </c>
      <c r="U104" s="77"/>
      <c r="V104" s="77" t="str">
        <f t="shared" si="99"/>
        <v/>
      </c>
      <c r="W104" s="77" t="str">
        <f t="shared" si="100"/>
        <v/>
      </c>
      <c r="X104" s="77"/>
      <c r="Y104" s="77"/>
      <c r="Z104" s="77"/>
      <c r="AA104" s="77"/>
      <c r="AB104" s="108"/>
      <c r="AC104"/>
      <c r="AD104" s="128"/>
      <c r="AE104" s="134"/>
      <c r="AF104" s="93" t="str">
        <f t="shared" si="16"/>
        <v/>
      </c>
      <c r="AG104" s="110" t="str">
        <f t="shared" si="93"/>
        <v/>
      </c>
      <c r="AH104" s="65" t="str">
        <f t="shared" si="94"/>
        <v/>
      </c>
      <c r="AI104" s="77"/>
      <c r="AJ104" s="77" t="str">
        <f t="shared" si="105"/>
        <v/>
      </c>
      <c r="AK104" s="77" t="str">
        <f t="shared" si="102"/>
        <v/>
      </c>
      <c r="AL104" s="77"/>
      <c r="AM104" s="77"/>
      <c r="AN104" s="77"/>
      <c r="AO104" s="77"/>
      <c r="AP104" s="108"/>
      <c r="AQ104"/>
      <c r="AR104" s="128"/>
      <c r="AS104" s="134"/>
      <c r="AT104" s="93" t="str">
        <f t="shared" si="19"/>
        <v/>
      </c>
      <c r="AU104" s="110" t="str">
        <f t="shared" si="95"/>
        <v/>
      </c>
      <c r="AV104" s="65" t="str">
        <f t="shared" si="96"/>
        <v/>
      </c>
      <c r="AW104" s="77"/>
      <c r="AX104" s="77" t="str">
        <f t="shared" si="106"/>
        <v/>
      </c>
      <c r="AY104" s="77" t="str">
        <f t="shared" si="104"/>
        <v/>
      </c>
      <c r="AZ104" s="77"/>
      <c r="BA104" s="77"/>
      <c r="BB104" s="77"/>
      <c r="BC104" s="77"/>
      <c r="BD104" s="108"/>
      <c r="BE104" s="77"/>
      <c r="BF104"/>
      <c r="BG104" s="77"/>
    </row>
    <row r="105" spans="2:59" s="2" customFormat="1" ht="45" hidden="1" customHeight="1">
      <c r="B105" s="69"/>
      <c r="C105" s="70" t="s">
        <v>84</v>
      </c>
      <c r="D105" s="25">
        <v>10</v>
      </c>
      <c r="E105" s="56"/>
      <c r="F105" s="56"/>
      <c r="G105" s="143"/>
      <c r="H105" s="137"/>
      <c r="I105" s="127"/>
      <c r="J105" s="58"/>
      <c r="K105" s="58"/>
      <c r="L105" s="58"/>
      <c r="M105" s="53"/>
      <c r="O105"/>
      <c r="P105" s="128"/>
      <c r="Q105" s="134"/>
      <c r="R105" s="97" t="str">
        <f t="shared" si="11"/>
        <v/>
      </c>
      <c r="S105" s="111" t="str">
        <f t="shared" si="97"/>
        <v/>
      </c>
      <c r="T105" s="66" t="str">
        <f t="shared" si="98"/>
        <v/>
      </c>
      <c r="U105" s="77"/>
      <c r="V105" s="77" t="str">
        <f t="shared" si="99"/>
        <v/>
      </c>
      <c r="W105" s="77" t="str">
        <f t="shared" si="100"/>
        <v/>
      </c>
      <c r="X105" s="78"/>
      <c r="Y105" s="78"/>
      <c r="Z105" s="78"/>
      <c r="AA105" s="78"/>
      <c r="AB105" s="109"/>
      <c r="AC105"/>
      <c r="AD105" s="128"/>
      <c r="AE105" s="134"/>
      <c r="AF105" s="97" t="str">
        <f t="shared" si="16"/>
        <v/>
      </c>
      <c r="AG105" s="111" t="str">
        <f t="shared" si="93"/>
        <v/>
      </c>
      <c r="AH105" s="66" t="str">
        <f t="shared" si="94"/>
        <v/>
      </c>
      <c r="AI105" s="77"/>
      <c r="AJ105" s="77" t="str">
        <f t="shared" si="105"/>
        <v/>
      </c>
      <c r="AK105" s="77" t="str">
        <f t="shared" si="102"/>
        <v/>
      </c>
      <c r="AL105" s="77"/>
      <c r="AM105" s="77"/>
      <c r="AN105" s="77"/>
      <c r="AO105" s="77"/>
      <c r="AP105" s="108"/>
      <c r="AQ105"/>
      <c r="AR105" s="128"/>
      <c r="AS105" s="134"/>
      <c r="AT105" s="97" t="str">
        <f t="shared" si="19"/>
        <v/>
      </c>
      <c r="AU105" s="111" t="str">
        <f t="shared" si="95"/>
        <v/>
      </c>
      <c r="AV105" s="66" t="str">
        <f t="shared" si="96"/>
        <v/>
      </c>
      <c r="AW105" s="77"/>
      <c r="AX105" s="77" t="str">
        <f t="shared" si="106"/>
        <v/>
      </c>
      <c r="AY105" s="77" t="str">
        <f t="shared" si="104"/>
        <v/>
      </c>
      <c r="AZ105" s="77"/>
      <c r="BA105" s="77"/>
      <c r="BB105" s="77"/>
      <c r="BC105" s="77"/>
      <c r="BD105" s="108"/>
      <c r="BE105" s="77"/>
      <c r="BF105"/>
      <c r="BG105" s="77"/>
    </row>
    <row r="106" spans="2:59" s="2" customFormat="1" ht="72.75" hidden="1" customHeight="1">
      <c r="B106" s="23" t="s">
        <v>90</v>
      </c>
      <c r="C106" s="172" t="s">
        <v>84</v>
      </c>
      <c r="D106" s="22">
        <v>1</v>
      </c>
      <c r="E106" s="141"/>
      <c r="F106" s="141"/>
      <c r="G106" s="153"/>
      <c r="H106" s="142"/>
      <c r="I106" s="154"/>
      <c r="J106" s="148"/>
      <c r="K106" s="148"/>
      <c r="L106" s="148"/>
      <c r="M106" s="53"/>
      <c r="O106"/>
      <c r="P106" s="155"/>
      <c r="Q106" s="133"/>
      <c r="R106" s="156" t="str">
        <f t="shared" si="11"/>
        <v/>
      </c>
      <c r="S106" s="96" t="str">
        <f t="shared" si="38"/>
        <v/>
      </c>
      <c r="T106" s="157" t="str">
        <f t="shared" si="39"/>
        <v/>
      </c>
      <c r="U106" s="77"/>
      <c r="V106" s="158" t="str">
        <f>IF(P106="x",S106,"")</f>
        <v/>
      </c>
      <c r="W106" s="158" t="str">
        <f>IF(P106="x",T106,"")</f>
        <v/>
      </c>
      <c r="X106" s="159">
        <f>_xlfn.MINIFS(S106:S115,S106:S115,"&gt;"&amp;0)</f>
        <v>0</v>
      </c>
      <c r="Y106" s="158" t="str">
        <f>_xlfn.XLOOKUP(X106,S106:S115,T106:T115,"",0,1)</f>
        <v/>
      </c>
      <c r="Z106" s="158" t="str">
        <f>_xlfn.XLOOKUP(AA106,T106:T115,S106:S115,"",0,1)</f>
        <v/>
      </c>
      <c r="AA106" s="158">
        <f>_xlfn.MINIFS(T106:T115,T106:T115,"&gt;"&amp;0)</f>
        <v>0</v>
      </c>
      <c r="AB106" s="160">
        <f>MAX(S106:S115)</f>
        <v>0</v>
      </c>
      <c r="AC106"/>
      <c r="AD106" s="155"/>
      <c r="AE106" s="133"/>
      <c r="AF106" s="156" t="str">
        <f t="shared" si="16"/>
        <v/>
      </c>
      <c r="AG106" s="96" t="str">
        <f t="shared" si="9"/>
        <v/>
      </c>
      <c r="AH106" s="157" t="str">
        <f t="shared" si="3"/>
        <v/>
      </c>
      <c r="AI106" s="77"/>
      <c r="AJ106" s="158" t="str">
        <f>IF(AD106="x",AG106,"")</f>
        <v/>
      </c>
      <c r="AK106" s="158" t="str">
        <f>IF(AD106="x",AH106,"")</f>
        <v/>
      </c>
      <c r="AL106" s="159">
        <f>_xlfn.MINIFS(AG106:AG115,AG106:AG115,"&gt;"&amp;0)</f>
        <v>0</v>
      </c>
      <c r="AM106" s="158" t="str">
        <f>_xlfn.XLOOKUP(AL106,AG106:AG115,AH106:AH115,"",0,1)</f>
        <v/>
      </c>
      <c r="AN106" s="158" t="str">
        <f>_xlfn.XLOOKUP(AO106,AH106:AH115,AG106:AG115,"",0,1)</f>
        <v/>
      </c>
      <c r="AO106" s="158">
        <f>_xlfn.MINIFS(AH106:AH115,AH106:AH115,"&gt;"&amp;0)</f>
        <v>0</v>
      </c>
      <c r="AP106" s="160">
        <f>MAX(AG106:AG115)</f>
        <v>0</v>
      </c>
      <c r="AQ106"/>
      <c r="AR106" s="155"/>
      <c r="AS106" s="133"/>
      <c r="AT106" s="156" t="str">
        <f>IF($F106="","",$F106)</f>
        <v/>
      </c>
      <c r="AU106" s="96" t="str">
        <f t="shared" si="95"/>
        <v/>
      </c>
      <c r="AV106" s="157" t="str">
        <f t="shared" si="96"/>
        <v/>
      </c>
      <c r="AW106" s="77"/>
      <c r="AX106" s="158" t="str">
        <f>IF(AR106="x",AU106,"")</f>
        <v/>
      </c>
      <c r="AY106" s="158" t="str">
        <f>IF(AR106="x",AV106,"")</f>
        <v/>
      </c>
      <c r="AZ106" s="159">
        <f>_xlfn.MINIFS(AU106:AU115,AU106:AU115,"&gt;"&amp;0)</f>
        <v>0</v>
      </c>
      <c r="BA106" s="158" t="str">
        <f>_xlfn.XLOOKUP(AZ106,AU106:AU115,AV106:AV115,"",0,1)</f>
        <v/>
      </c>
      <c r="BB106" s="158" t="str">
        <f>_xlfn.XLOOKUP(BC106,AV106:AV115,AU106:AU115,"",0,1)</f>
        <v/>
      </c>
      <c r="BC106" s="158">
        <f>_xlfn.MINIFS(AV106:AV115,AV106:AV115,"&gt;"&amp;0)</f>
        <v>0</v>
      </c>
      <c r="BD106" s="160">
        <f>MAX(AU106:AU115)</f>
        <v>0</v>
      </c>
      <c r="BE106" s="77"/>
      <c r="BF106"/>
      <c r="BG106" s="77"/>
    </row>
    <row r="107" spans="2:59" s="2" customFormat="1" ht="45" hidden="1" customHeight="1">
      <c r="B107" s="19"/>
      <c r="C107" s="69" t="s">
        <v>84</v>
      </c>
      <c r="D107" s="8">
        <v>2</v>
      </c>
      <c r="E107" s="56"/>
      <c r="F107" s="56"/>
      <c r="G107" s="136"/>
      <c r="H107" s="137"/>
      <c r="I107" s="127"/>
      <c r="J107" s="58"/>
      <c r="K107" s="58"/>
      <c r="L107" s="58"/>
      <c r="M107" s="53"/>
      <c r="O107"/>
      <c r="P107" s="128"/>
      <c r="Q107" s="134"/>
      <c r="R107" s="93" t="str">
        <f t="shared" si="11"/>
        <v/>
      </c>
      <c r="S107" s="110" t="str">
        <f t="shared" si="38"/>
        <v/>
      </c>
      <c r="T107" s="65" t="str">
        <f t="shared" si="39"/>
        <v/>
      </c>
      <c r="U107" s="77"/>
      <c r="V107" s="77" t="str">
        <f t="shared" ref="V107:V115" si="107">IF(P107="x",S107,"")</f>
        <v/>
      </c>
      <c r="W107" s="77" t="str">
        <f t="shared" ref="W107:W115" si="108">IF(P107="x",T107,"")</f>
        <v/>
      </c>
      <c r="X107" s="77"/>
      <c r="Y107" s="77"/>
      <c r="Z107" s="77"/>
      <c r="AA107" s="77"/>
      <c r="AB107" s="108"/>
      <c r="AC107"/>
      <c r="AD107" s="128"/>
      <c r="AE107" s="134"/>
      <c r="AF107" s="93" t="str">
        <f t="shared" si="16"/>
        <v/>
      </c>
      <c r="AG107" s="110" t="str">
        <f t="shared" si="9"/>
        <v/>
      </c>
      <c r="AH107" s="65" t="str">
        <f t="shared" si="3"/>
        <v/>
      </c>
      <c r="AI107" s="77"/>
      <c r="AJ107" s="77" t="str">
        <f t="shared" ref="AJ107" si="109">IF(AD107="x",AG107,"")</f>
        <v/>
      </c>
      <c r="AK107" s="77" t="str">
        <f t="shared" ref="AK107:AK115" si="110">IF(AD107="x",AH107,"")</f>
        <v/>
      </c>
      <c r="AL107" s="77"/>
      <c r="AM107" s="77"/>
      <c r="AN107" s="77"/>
      <c r="AO107" s="77"/>
      <c r="AP107" s="108"/>
      <c r="AQ107"/>
      <c r="AR107" s="128"/>
      <c r="AS107" s="134"/>
      <c r="AT107" s="93" t="str">
        <f t="shared" si="19"/>
        <v/>
      </c>
      <c r="AU107" s="110" t="str">
        <f t="shared" si="95"/>
        <v/>
      </c>
      <c r="AV107" s="65" t="str">
        <f t="shared" si="96"/>
        <v/>
      </c>
      <c r="AW107" s="77"/>
      <c r="AX107" s="77" t="str">
        <f t="shared" ref="AX107" si="111">IF(AR107="x",AU107,"")</f>
        <v/>
      </c>
      <c r="AY107" s="77" t="str">
        <f t="shared" ref="AY107:AY115" si="112">IF(AR107="x",AV107,"")</f>
        <v/>
      </c>
      <c r="AZ107" s="77"/>
      <c r="BA107" s="77"/>
      <c r="BB107" s="77"/>
      <c r="BC107" s="77"/>
      <c r="BD107" s="108"/>
      <c r="BE107" s="77"/>
      <c r="BF107"/>
      <c r="BG107" s="77"/>
    </row>
    <row r="108" spans="2:59" s="2" customFormat="1" ht="67.5" hidden="1" customHeight="1">
      <c r="B108" s="19"/>
      <c r="C108" s="69" t="s">
        <v>84</v>
      </c>
      <c r="D108" s="8">
        <v>3</v>
      </c>
      <c r="E108" s="56"/>
      <c r="F108" s="56"/>
      <c r="G108" s="136"/>
      <c r="H108" s="137"/>
      <c r="I108" s="127"/>
      <c r="J108" s="58"/>
      <c r="K108" s="58"/>
      <c r="L108" s="58"/>
      <c r="M108" s="53"/>
      <c r="O108"/>
      <c r="P108" s="128"/>
      <c r="Q108" s="134"/>
      <c r="R108" s="93" t="str">
        <f t="shared" si="11"/>
        <v/>
      </c>
      <c r="S108" s="110" t="str">
        <f t="shared" si="38"/>
        <v/>
      </c>
      <c r="T108" s="65" t="str">
        <f t="shared" si="39"/>
        <v/>
      </c>
      <c r="U108" s="77"/>
      <c r="V108" s="77" t="str">
        <f t="shared" si="107"/>
        <v/>
      </c>
      <c r="W108" s="77" t="str">
        <f t="shared" si="108"/>
        <v/>
      </c>
      <c r="X108" s="77"/>
      <c r="Y108" s="77"/>
      <c r="Z108" s="77"/>
      <c r="AA108" s="77"/>
      <c r="AB108" s="108"/>
      <c r="AC108"/>
      <c r="AD108" s="128"/>
      <c r="AE108" s="134"/>
      <c r="AF108" s="93" t="str">
        <f t="shared" si="16"/>
        <v/>
      </c>
      <c r="AG108" s="110" t="str">
        <f t="shared" si="9"/>
        <v/>
      </c>
      <c r="AH108" s="65" t="str">
        <f t="shared" si="3"/>
        <v/>
      </c>
      <c r="AI108" s="77"/>
      <c r="AJ108" s="77" t="str">
        <f>IF(AD108="x",AG108,"")</f>
        <v/>
      </c>
      <c r="AK108" s="77" t="str">
        <f t="shared" si="110"/>
        <v/>
      </c>
      <c r="AL108" s="77"/>
      <c r="AM108" s="77"/>
      <c r="AN108" s="77"/>
      <c r="AO108" s="77"/>
      <c r="AP108" s="108"/>
      <c r="AQ108"/>
      <c r="AR108" s="128"/>
      <c r="AS108" s="134"/>
      <c r="AT108" s="93" t="str">
        <f t="shared" si="19"/>
        <v/>
      </c>
      <c r="AU108" s="110" t="str">
        <f t="shared" si="95"/>
        <v/>
      </c>
      <c r="AV108" s="65" t="str">
        <f t="shared" si="96"/>
        <v/>
      </c>
      <c r="AW108" s="77"/>
      <c r="AX108" s="77" t="str">
        <f>IF(AR108="x",AU108,"")</f>
        <v/>
      </c>
      <c r="AY108" s="77" t="str">
        <f t="shared" si="112"/>
        <v/>
      </c>
      <c r="AZ108" s="77"/>
      <c r="BA108" s="77"/>
      <c r="BB108" s="77"/>
      <c r="BC108" s="77"/>
      <c r="BD108" s="108"/>
      <c r="BE108" s="77"/>
      <c r="BF108"/>
      <c r="BG108" s="77"/>
    </row>
    <row r="109" spans="2:59" s="2" customFormat="1" ht="45" hidden="1" customHeight="1">
      <c r="B109" s="19"/>
      <c r="C109" s="69" t="s">
        <v>84</v>
      </c>
      <c r="D109" s="8">
        <v>4</v>
      </c>
      <c r="E109" s="56"/>
      <c r="F109" s="56"/>
      <c r="G109" s="136"/>
      <c r="H109" s="137"/>
      <c r="I109" s="127"/>
      <c r="J109" s="58"/>
      <c r="K109" s="58"/>
      <c r="L109" s="58"/>
      <c r="M109" s="53"/>
      <c r="O109"/>
      <c r="P109" s="128"/>
      <c r="Q109" s="134"/>
      <c r="R109" s="93" t="str">
        <f t="shared" si="11"/>
        <v/>
      </c>
      <c r="S109" s="110" t="str">
        <f t="shared" si="38"/>
        <v/>
      </c>
      <c r="T109" s="65" t="str">
        <f t="shared" si="39"/>
        <v/>
      </c>
      <c r="U109" s="77"/>
      <c r="V109" s="77" t="str">
        <f t="shared" si="107"/>
        <v/>
      </c>
      <c r="W109" s="77" t="str">
        <f t="shared" si="108"/>
        <v/>
      </c>
      <c r="X109" s="77"/>
      <c r="Y109" s="77"/>
      <c r="Z109" s="77"/>
      <c r="AA109" s="77"/>
      <c r="AB109" s="108"/>
      <c r="AC109"/>
      <c r="AD109" s="128"/>
      <c r="AE109" s="134"/>
      <c r="AF109" s="93" t="str">
        <f t="shared" si="16"/>
        <v/>
      </c>
      <c r="AG109" s="110" t="str">
        <f t="shared" ref="AG109:AG172" si="113">IF($H109="","",$H109*AE109)</f>
        <v/>
      </c>
      <c r="AH109" s="65" t="str">
        <f t="shared" ref="AH109:AH172" si="114">IF($I109="","",$I109*AE109)</f>
        <v/>
      </c>
      <c r="AI109" s="77"/>
      <c r="AJ109" s="77" t="str">
        <f t="shared" ref="AJ109:AJ115" si="115">IF(AD109="x",AG109,"")</f>
        <v/>
      </c>
      <c r="AK109" s="77" t="str">
        <f t="shared" si="110"/>
        <v/>
      </c>
      <c r="AL109" s="77"/>
      <c r="AM109" s="77"/>
      <c r="AN109" s="77"/>
      <c r="AO109" s="77"/>
      <c r="AP109" s="108"/>
      <c r="AQ109"/>
      <c r="AR109" s="128"/>
      <c r="AS109" s="134"/>
      <c r="AT109" s="93" t="str">
        <f t="shared" si="19"/>
        <v/>
      </c>
      <c r="AU109" s="110" t="str">
        <f t="shared" si="95"/>
        <v/>
      </c>
      <c r="AV109" s="65" t="str">
        <f t="shared" si="96"/>
        <v/>
      </c>
      <c r="AW109" s="77"/>
      <c r="AX109" s="77" t="str">
        <f t="shared" ref="AX109:AX115" si="116">IF(AR109="x",AU109,"")</f>
        <v/>
      </c>
      <c r="AY109" s="77" t="str">
        <f t="shared" si="112"/>
        <v/>
      </c>
      <c r="AZ109" s="77"/>
      <c r="BA109" s="77"/>
      <c r="BB109" s="77"/>
      <c r="BC109" s="77"/>
      <c r="BD109" s="108"/>
      <c r="BE109" s="77"/>
      <c r="BF109"/>
      <c r="BG109" s="77"/>
    </row>
    <row r="110" spans="2:59" s="2" customFormat="1" ht="45" hidden="1" customHeight="1">
      <c r="B110" s="19"/>
      <c r="C110" s="69" t="s">
        <v>84</v>
      </c>
      <c r="D110" s="8">
        <v>5</v>
      </c>
      <c r="E110" s="56"/>
      <c r="F110" s="56"/>
      <c r="G110" s="136"/>
      <c r="H110" s="137"/>
      <c r="I110" s="127"/>
      <c r="J110" s="58"/>
      <c r="K110" s="58"/>
      <c r="L110" s="58"/>
      <c r="M110" s="53"/>
      <c r="O110"/>
      <c r="P110" s="128"/>
      <c r="Q110" s="134"/>
      <c r="R110" s="93" t="str">
        <f t="shared" si="11"/>
        <v/>
      </c>
      <c r="S110" s="110" t="str">
        <f t="shared" si="38"/>
        <v/>
      </c>
      <c r="T110" s="65" t="str">
        <f t="shared" si="39"/>
        <v/>
      </c>
      <c r="U110" s="77"/>
      <c r="V110" s="77" t="str">
        <f t="shared" si="107"/>
        <v/>
      </c>
      <c r="W110" s="77" t="str">
        <f t="shared" si="108"/>
        <v/>
      </c>
      <c r="X110" s="77"/>
      <c r="Y110" s="77"/>
      <c r="Z110" s="77"/>
      <c r="AA110" s="77"/>
      <c r="AB110" s="108"/>
      <c r="AC110"/>
      <c r="AD110" s="128"/>
      <c r="AE110" s="134"/>
      <c r="AF110" s="93" t="str">
        <f t="shared" si="16"/>
        <v/>
      </c>
      <c r="AG110" s="110" t="str">
        <f t="shared" si="113"/>
        <v/>
      </c>
      <c r="AH110" s="65" t="str">
        <f t="shared" si="114"/>
        <v/>
      </c>
      <c r="AI110" s="77"/>
      <c r="AJ110" s="77" t="str">
        <f t="shared" si="115"/>
        <v/>
      </c>
      <c r="AK110" s="77" t="str">
        <f t="shared" si="110"/>
        <v/>
      </c>
      <c r="AL110" s="77"/>
      <c r="AM110" s="77"/>
      <c r="AN110" s="77"/>
      <c r="AO110" s="77"/>
      <c r="AP110" s="108"/>
      <c r="AQ110"/>
      <c r="AR110" s="128"/>
      <c r="AS110" s="134"/>
      <c r="AT110" s="93" t="str">
        <f t="shared" si="19"/>
        <v/>
      </c>
      <c r="AU110" s="110" t="str">
        <f t="shared" si="95"/>
        <v/>
      </c>
      <c r="AV110" s="65" t="str">
        <f t="shared" si="96"/>
        <v/>
      </c>
      <c r="AW110" s="77"/>
      <c r="AX110" s="77" t="str">
        <f t="shared" si="116"/>
        <v/>
      </c>
      <c r="AY110" s="77" t="str">
        <f t="shared" si="112"/>
        <v/>
      </c>
      <c r="AZ110" s="77"/>
      <c r="BA110" s="77"/>
      <c r="BB110" s="77"/>
      <c r="BC110" s="77"/>
      <c r="BD110" s="108"/>
      <c r="BE110" s="77"/>
      <c r="BF110"/>
      <c r="BG110" s="77"/>
    </row>
    <row r="111" spans="2:59" s="2" customFormat="1" ht="45" hidden="1" customHeight="1">
      <c r="B111" s="19"/>
      <c r="C111" s="69" t="s">
        <v>84</v>
      </c>
      <c r="D111" s="8">
        <v>6</v>
      </c>
      <c r="E111" s="56"/>
      <c r="F111" s="56"/>
      <c r="G111" s="136"/>
      <c r="H111" s="137"/>
      <c r="I111" s="127"/>
      <c r="J111" s="58"/>
      <c r="K111" s="58"/>
      <c r="L111" s="58"/>
      <c r="M111" s="53"/>
      <c r="O111"/>
      <c r="P111" s="128"/>
      <c r="Q111" s="134"/>
      <c r="R111" s="93" t="str">
        <f t="shared" ref="R111:R174" si="117">IF($F111="","",$F111)</f>
        <v/>
      </c>
      <c r="S111" s="110" t="str">
        <f t="shared" si="38"/>
        <v/>
      </c>
      <c r="T111" s="65" t="str">
        <f t="shared" si="39"/>
        <v/>
      </c>
      <c r="U111" s="77"/>
      <c r="V111" s="77" t="str">
        <f t="shared" si="107"/>
        <v/>
      </c>
      <c r="W111" s="77" t="str">
        <f t="shared" si="108"/>
        <v/>
      </c>
      <c r="X111" s="77"/>
      <c r="Y111" s="77"/>
      <c r="Z111" s="77"/>
      <c r="AA111" s="77"/>
      <c r="AB111" s="108"/>
      <c r="AC111"/>
      <c r="AD111" s="128"/>
      <c r="AE111" s="134"/>
      <c r="AF111" s="93" t="str">
        <f t="shared" ref="AF111:AF174" si="118">IF($F111="","",$F111)</f>
        <v/>
      </c>
      <c r="AG111" s="110" t="str">
        <f t="shared" si="113"/>
        <v/>
      </c>
      <c r="AH111" s="65" t="str">
        <f t="shared" si="114"/>
        <v/>
      </c>
      <c r="AI111" s="77"/>
      <c r="AJ111" s="77" t="str">
        <f t="shared" si="115"/>
        <v/>
      </c>
      <c r="AK111" s="77" t="str">
        <f t="shared" si="110"/>
        <v/>
      </c>
      <c r="AL111" s="77"/>
      <c r="AM111" s="77"/>
      <c r="AN111" s="77"/>
      <c r="AO111" s="77"/>
      <c r="AP111" s="108"/>
      <c r="AQ111"/>
      <c r="AR111" s="128"/>
      <c r="AS111" s="134"/>
      <c r="AT111" s="93" t="str">
        <f t="shared" ref="AT111:AT115" si="119">IF($F111="","",$F111)</f>
        <v/>
      </c>
      <c r="AU111" s="110" t="str">
        <f t="shared" si="95"/>
        <v/>
      </c>
      <c r="AV111" s="65" t="str">
        <f t="shared" si="96"/>
        <v/>
      </c>
      <c r="AW111" s="77"/>
      <c r="AX111" s="77" t="str">
        <f t="shared" si="116"/>
        <v/>
      </c>
      <c r="AY111" s="77" t="str">
        <f t="shared" si="112"/>
        <v/>
      </c>
      <c r="AZ111" s="77"/>
      <c r="BA111" s="77"/>
      <c r="BB111" s="77"/>
      <c r="BC111" s="77"/>
      <c r="BD111" s="108"/>
      <c r="BE111" s="77"/>
      <c r="BF111"/>
      <c r="BG111" s="77"/>
    </row>
    <row r="112" spans="2:59" s="2" customFormat="1" ht="45" hidden="1" customHeight="1">
      <c r="B112" s="19"/>
      <c r="C112" s="69" t="s">
        <v>84</v>
      </c>
      <c r="D112" s="8">
        <v>7</v>
      </c>
      <c r="E112" s="56"/>
      <c r="F112" s="56"/>
      <c r="G112" s="136"/>
      <c r="H112" s="137"/>
      <c r="I112" s="127"/>
      <c r="J112" s="58"/>
      <c r="K112" s="58"/>
      <c r="L112" s="58"/>
      <c r="M112" s="53"/>
      <c r="O112"/>
      <c r="P112" s="128"/>
      <c r="Q112" s="134"/>
      <c r="R112" s="93" t="str">
        <f t="shared" si="117"/>
        <v/>
      </c>
      <c r="S112" s="110" t="str">
        <f t="shared" si="38"/>
        <v/>
      </c>
      <c r="T112" s="65" t="str">
        <f t="shared" si="39"/>
        <v/>
      </c>
      <c r="U112" s="77"/>
      <c r="V112" s="77" t="str">
        <f t="shared" si="107"/>
        <v/>
      </c>
      <c r="W112" s="77" t="str">
        <f t="shared" si="108"/>
        <v/>
      </c>
      <c r="X112" s="77"/>
      <c r="Y112" s="77"/>
      <c r="Z112" s="77"/>
      <c r="AA112" s="77"/>
      <c r="AB112" s="108"/>
      <c r="AC112"/>
      <c r="AD112" s="128"/>
      <c r="AE112" s="134"/>
      <c r="AF112" s="93" t="str">
        <f t="shared" si="118"/>
        <v/>
      </c>
      <c r="AG112" s="110" t="str">
        <f t="shared" si="113"/>
        <v/>
      </c>
      <c r="AH112" s="65" t="str">
        <f t="shared" si="114"/>
        <v/>
      </c>
      <c r="AI112" s="77"/>
      <c r="AJ112" s="77" t="str">
        <f t="shared" si="115"/>
        <v/>
      </c>
      <c r="AK112" s="77" t="str">
        <f t="shared" si="110"/>
        <v/>
      </c>
      <c r="AL112" s="77"/>
      <c r="AM112" s="77"/>
      <c r="AN112" s="77"/>
      <c r="AO112" s="77"/>
      <c r="AP112" s="108"/>
      <c r="AQ112"/>
      <c r="AR112" s="128"/>
      <c r="AS112" s="134"/>
      <c r="AT112" s="93" t="str">
        <f t="shared" si="119"/>
        <v/>
      </c>
      <c r="AU112" s="110" t="str">
        <f t="shared" si="95"/>
        <v/>
      </c>
      <c r="AV112" s="65" t="str">
        <f t="shared" si="96"/>
        <v/>
      </c>
      <c r="AW112" s="77"/>
      <c r="AX112" s="77" t="str">
        <f t="shared" si="116"/>
        <v/>
      </c>
      <c r="AY112" s="77" t="str">
        <f t="shared" si="112"/>
        <v/>
      </c>
      <c r="AZ112" s="77"/>
      <c r="BA112" s="77"/>
      <c r="BB112" s="77"/>
      <c r="BC112" s="77"/>
      <c r="BD112" s="108"/>
      <c r="BE112" s="77"/>
      <c r="BF112"/>
      <c r="BG112" s="77"/>
    </row>
    <row r="113" spans="2:59" s="2" customFormat="1" ht="45" hidden="1" customHeight="1">
      <c r="B113" s="19"/>
      <c r="C113" s="69" t="s">
        <v>84</v>
      </c>
      <c r="D113" s="8">
        <v>8</v>
      </c>
      <c r="E113" s="56"/>
      <c r="F113" s="56"/>
      <c r="G113" s="136"/>
      <c r="H113" s="137"/>
      <c r="I113" s="127"/>
      <c r="J113" s="58"/>
      <c r="K113" s="58"/>
      <c r="L113" s="58"/>
      <c r="M113" s="53"/>
      <c r="O113"/>
      <c r="P113" s="128"/>
      <c r="Q113" s="134"/>
      <c r="R113" s="93" t="str">
        <f t="shared" si="117"/>
        <v/>
      </c>
      <c r="S113" s="110" t="str">
        <f t="shared" si="38"/>
        <v/>
      </c>
      <c r="T113" s="65" t="str">
        <f t="shared" si="39"/>
        <v/>
      </c>
      <c r="U113" s="77"/>
      <c r="V113" s="77" t="str">
        <f t="shared" si="107"/>
        <v/>
      </c>
      <c r="W113" s="77" t="str">
        <f t="shared" si="108"/>
        <v/>
      </c>
      <c r="X113" s="77"/>
      <c r="Y113" s="77"/>
      <c r="Z113" s="77"/>
      <c r="AA113" s="77"/>
      <c r="AB113" s="108"/>
      <c r="AC113"/>
      <c r="AD113" s="128"/>
      <c r="AE113" s="134"/>
      <c r="AF113" s="93" t="str">
        <f t="shared" si="118"/>
        <v/>
      </c>
      <c r="AG113" s="110" t="str">
        <f t="shared" si="113"/>
        <v/>
      </c>
      <c r="AH113" s="65" t="str">
        <f t="shared" si="114"/>
        <v/>
      </c>
      <c r="AI113" s="77"/>
      <c r="AJ113" s="77" t="str">
        <f t="shared" si="115"/>
        <v/>
      </c>
      <c r="AK113" s="77" t="str">
        <f t="shared" si="110"/>
        <v/>
      </c>
      <c r="AL113" s="77"/>
      <c r="AM113" s="77"/>
      <c r="AN113" s="77"/>
      <c r="AO113" s="77"/>
      <c r="AP113" s="108"/>
      <c r="AQ113"/>
      <c r="AR113" s="128"/>
      <c r="AS113" s="134"/>
      <c r="AT113" s="93" t="str">
        <f t="shared" si="119"/>
        <v/>
      </c>
      <c r="AU113" s="110" t="str">
        <f t="shared" si="95"/>
        <v/>
      </c>
      <c r="AV113" s="65" t="str">
        <f t="shared" si="96"/>
        <v/>
      </c>
      <c r="AW113" s="77"/>
      <c r="AX113" s="77" t="str">
        <f t="shared" si="116"/>
        <v/>
      </c>
      <c r="AY113" s="77" t="str">
        <f t="shared" si="112"/>
        <v/>
      </c>
      <c r="AZ113" s="77"/>
      <c r="BA113" s="77"/>
      <c r="BB113" s="77"/>
      <c r="BC113" s="77"/>
      <c r="BD113" s="108"/>
      <c r="BE113" s="77"/>
      <c r="BF113"/>
      <c r="BG113" s="77"/>
    </row>
    <row r="114" spans="2:59" s="2" customFormat="1" ht="45" hidden="1" customHeight="1">
      <c r="B114" s="19"/>
      <c r="C114" s="69" t="s">
        <v>84</v>
      </c>
      <c r="D114" s="8">
        <v>9</v>
      </c>
      <c r="E114" s="56"/>
      <c r="F114" s="56"/>
      <c r="G114" s="136"/>
      <c r="H114" s="137"/>
      <c r="I114" s="127"/>
      <c r="J114" s="58"/>
      <c r="K114" s="58"/>
      <c r="L114" s="58"/>
      <c r="M114" s="53"/>
      <c r="O114"/>
      <c r="P114" s="128"/>
      <c r="Q114" s="134"/>
      <c r="R114" s="93" t="str">
        <f t="shared" si="117"/>
        <v/>
      </c>
      <c r="S114" s="110" t="str">
        <f t="shared" si="38"/>
        <v/>
      </c>
      <c r="T114" s="65" t="str">
        <f t="shared" si="39"/>
        <v/>
      </c>
      <c r="U114" s="77"/>
      <c r="V114" s="77" t="str">
        <f t="shared" si="107"/>
        <v/>
      </c>
      <c r="W114" s="77" t="str">
        <f t="shared" si="108"/>
        <v/>
      </c>
      <c r="X114" s="77"/>
      <c r="Y114" s="77"/>
      <c r="Z114" s="77"/>
      <c r="AA114" s="77"/>
      <c r="AB114" s="108"/>
      <c r="AC114"/>
      <c r="AD114" s="128"/>
      <c r="AE114" s="134"/>
      <c r="AF114" s="93" t="str">
        <f t="shared" si="118"/>
        <v/>
      </c>
      <c r="AG114" s="110" t="str">
        <f t="shared" si="113"/>
        <v/>
      </c>
      <c r="AH114" s="65" t="str">
        <f t="shared" si="114"/>
        <v/>
      </c>
      <c r="AI114" s="77"/>
      <c r="AJ114" s="77" t="str">
        <f t="shared" si="115"/>
        <v/>
      </c>
      <c r="AK114" s="77" t="str">
        <f t="shared" si="110"/>
        <v/>
      </c>
      <c r="AL114" s="77"/>
      <c r="AM114" s="77"/>
      <c r="AN114" s="77"/>
      <c r="AO114" s="77"/>
      <c r="AP114" s="108"/>
      <c r="AQ114"/>
      <c r="AR114" s="128"/>
      <c r="AS114" s="134"/>
      <c r="AT114" s="93" t="str">
        <f t="shared" si="119"/>
        <v/>
      </c>
      <c r="AU114" s="110" t="str">
        <f t="shared" si="95"/>
        <v/>
      </c>
      <c r="AV114" s="65" t="str">
        <f t="shared" si="96"/>
        <v/>
      </c>
      <c r="AW114" s="77"/>
      <c r="AX114" s="77" t="str">
        <f t="shared" si="116"/>
        <v/>
      </c>
      <c r="AY114" s="77" t="str">
        <f t="shared" si="112"/>
        <v/>
      </c>
      <c r="AZ114" s="77"/>
      <c r="BA114" s="77"/>
      <c r="BB114" s="77"/>
      <c r="BC114" s="77"/>
      <c r="BD114" s="108"/>
      <c r="BE114" s="77"/>
      <c r="BF114"/>
      <c r="BG114" s="77"/>
    </row>
    <row r="115" spans="2:59" s="2" customFormat="1" ht="45" hidden="1" customHeight="1">
      <c r="B115" s="20"/>
      <c r="C115" s="70" t="s">
        <v>84</v>
      </c>
      <c r="D115" s="25">
        <v>10</v>
      </c>
      <c r="E115" s="7"/>
      <c r="F115" s="7"/>
      <c r="G115" s="144"/>
      <c r="H115" s="139"/>
      <c r="I115" s="140"/>
      <c r="J115" s="6"/>
      <c r="K115" s="6"/>
      <c r="L115" s="6"/>
      <c r="M115" s="53"/>
      <c r="O115"/>
      <c r="P115" s="129"/>
      <c r="Q115" s="135"/>
      <c r="R115" s="97" t="str">
        <f t="shared" si="117"/>
        <v/>
      </c>
      <c r="S115" s="111" t="str">
        <f t="shared" si="38"/>
        <v/>
      </c>
      <c r="T115" s="66" t="str">
        <f t="shared" si="39"/>
        <v/>
      </c>
      <c r="U115" s="77"/>
      <c r="V115" s="77" t="str">
        <f t="shared" si="107"/>
        <v/>
      </c>
      <c r="W115" s="77" t="str">
        <f t="shared" si="108"/>
        <v/>
      </c>
      <c r="X115" s="78"/>
      <c r="Y115" s="78"/>
      <c r="Z115" s="78"/>
      <c r="AA115" s="78"/>
      <c r="AB115" s="109"/>
      <c r="AC115"/>
      <c r="AD115" s="129"/>
      <c r="AE115" s="135"/>
      <c r="AF115" s="97" t="str">
        <f t="shared" si="118"/>
        <v/>
      </c>
      <c r="AG115" s="111" t="str">
        <f t="shared" si="113"/>
        <v/>
      </c>
      <c r="AH115" s="66" t="str">
        <f t="shared" si="114"/>
        <v/>
      </c>
      <c r="AI115" s="77"/>
      <c r="AJ115" s="77" t="str">
        <f t="shared" si="115"/>
        <v/>
      </c>
      <c r="AK115" s="77" t="str">
        <f t="shared" si="110"/>
        <v/>
      </c>
      <c r="AL115" s="77"/>
      <c r="AM115" s="77"/>
      <c r="AN115" s="77"/>
      <c r="AO115" s="77"/>
      <c r="AP115" s="108"/>
      <c r="AQ115"/>
      <c r="AR115" s="129"/>
      <c r="AS115" s="135"/>
      <c r="AT115" s="97" t="str">
        <f t="shared" si="119"/>
        <v/>
      </c>
      <c r="AU115" s="111" t="str">
        <f t="shared" si="95"/>
        <v/>
      </c>
      <c r="AV115" s="66" t="str">
        <f t="shared" si="96"/>
        <v/>
      </c>
      <c r="AW115" s="77"/>
      <c r="AX115" s="77" t="str">
        <f t="shared" si="116"/>
        <v/>
      </c>
      <c r="AY115" s="77" t="str">
        <f t="shared" si="112"/>
        <v/>
      </c>
      <c r="AZ115" s="77"/>
      <c r="BA115" s="77"/>
      <c r="BB115" s="77"/>
      <c r="BC115" s="77"/>
      <c r="BD115" s="108"/>
      <c r="BE115" s="77"/>
      <c r="BF115"/>
      <c r="BG115" s="77"/>
    </row>
    <row r="116" spans="2:59" ht="52.5" customHeight="1">
      <c r="B116" s="196" t="s">
        <v>91</v>
      </c>
      <c r="C116" s="71" t="s">
        <v>92</v>
      </c>
      <c r="D116" s="22">
        <v>1</v>
      </c>
      <c r="E116" s="173" t="s">
        <v>93</v>
      </c>
      <c r="F116" s="141" t="s">
        <v>70</v>
      </c>
      <c r="G116" s="153" t="s">
        <v>94</v>
      </c>
      <c r="H116" s="142">
        <v>0.19856485241367855</v>
      </c>
      <c r="I116" s="154"/>
      <c r="J116" s="148"/>
      <c r="K116" s="148"/>
      <c r="L116" s="148"/>
      <c r="M116" s="4"/>
      <c r="P116" s="177" t="s">
        <v>56</v>
      </c>
      <c r="Q116" s="133">
        <v>106.1</v>
      </c>
      <c r="R116" s="156" t="str">
        <f t="shared" si="117"/>
        <v>m²</v>
      </c>
      <c r="S116" s="96">
        <f t="shared" si="38"/>
        <v>21.067730841091294</v>
      </c>
      <c r="T116" s="157" t="str">
        <f t="shared" si="39"/>
        <v/>
      </c>
      <c r="U116" s="77"/>
      <c r="V116" s="158">
        <f>IF(P116="x",S116,"")</f>
        <v>21.067730841091294</v>
      </c>
      <c r="W116" s="158" t="str">
        <f>IF(P116="x",T116,"")</f>
        <v/>
      </c>
      <c r="X116" s="159">
        <f>_xlfn.MINIFS(S116:S125,S116:S125,"&gt;"&amp;0)</f>
        <v>21.067730841091294</v>
      </c>
      <c r="Y116" s="158" t="str">
        <f>_xlfn.XLOOKUP(X116,S116:S125,T116:T125,"",0,1)</f>
        <v/>
      </c>
      <c r="Z116" s="158" t="str">
        <f>_xlfn.XLOOKUP(AA116,T116:T125,S116:S125,"",0,1)</f>
        <v/>
      </c>
      <c r="AA116" s="158">
        <f>_xlfn.MINIFS(T116:T125,T116:T125,"&gt;"&amp;0)</f>
        <v>0</v>
      </c>
      <c r="AB116" s="160">
        <f>MAX(S116:S125)</f>
        <v>21.067730841091294</v>
      </c>
      <c r="AD116" s="177"/>
      <c r="AE116" s="133"/>
      <c r="AF116" s="156" t="str">
        <f>IF($F116="","",$F116)</f>
        <v>m²</v>
      </c>
      <c r="AG116" s="96">
        <f t="shared" si="113"/>
        <v>0</v>
      </c>
      <c r="AH116" s="157" t="str">
        <f t="shared" si="114"/>
        <v/>
      </c>
      <c r="AI116" s="77"/>
      <c r="AJ116" s="158" t="str">
        <f>IF(AD116="x",AG116,"")</f>
        <v/>
      </c>
      <c r="AK116" s="158" t="str">
        <f>IF(AD116="x",AH116,"")</f>
        <v/>
      </c>
      <c r="AL116" s="159">
        <f>_xlfn.MINIFS(AG116:AG125,AG116:AG125,"&gt;"&amp;0)</f>
        <v>0</v>
      </c>
      <c r="AM116" s="158" t="str">
        <f>_xlfn.XLOOKUP(AL116,AG116:AG125,AH116:AH125,"",0,1)</f>
        <v/>
      </c>
      <c r="AN116" s="158" t="str">
        <f>_xlfn.XLOOKUP(AO116,AH116:AH125,AG116:AG125,"",0,1)</f>
        <v/>
      </c>
      <c r="AO116" s="158">
        <f>_xlfn.MINIFS(AH116:AH125,AH116:AH125,"&gt;"&amp;0)</f>
        <v>0</v>
      </c>
      <c r="AP116" s="160">
        <f>MAX(AG116:AG125)</f>
        <v>0</v>
      </c>
      <c r="AQ116"/>
      <c r="AR116" s="177"/>
      <c r="AS116" s="133"/>
      <c r="AT116" s="156" t="str">
        <f>IF($F116="","",$F116)</f>
        <v>m²</v>
      </c>
      <c r="AU116" s="96">
        <f t="shared" si="95"/>
        <v>0</v>
      </c>
      <c r="AV116" s="157" t="str">
        <f t="shared" si="96"/>
        <v/>
      </c>
      <c r="AW116" s="77"/>
      <c r="AX116" s="158" t="str">
        <f>IF(AR116="x",AU116,"")</f>
        <v/>
      </c>
      <c r="AY116" s="158" t="str">
        <f>IF(AR116="x",AV116,"")</f>
        <v/>
      </c>
      <c r="AZ116" s="159">
        <f>_xlfn.MINIFS(AU116:AU125,AU116:AU125,"&gt;"&amp;0)</f>
        <v>0</v>
      </c>
      <c r="BA116" s="158" t="str">
        <f>_xlfn.XLOOKUP(AZ116,AU116:AU125,AV116:AV125,"",0,1)</f>
        <v/>
      </c>
      <c r="BB116" s="158" t="str">
        <f>_xlfn.XLOOKUP(BC116,AV116:AV125,AU116:AU125,"",0,1)</f>
        <v/>
      </c>
      <c r="BC116" s="158">
        <f>_xlfn.MINIFS(AV116:AV125,AV116:AV125,"&gt;"&amp;0)</f>
        <v>0</v>
      </c>
      <c r="BD116" s="160">
        <f>MAX(AU116:AU125)</f>
        <v>0</v>
      </c>
      <c r="BE116" s="77"/>
      <c r="BG116" s="77"/>
    </row>
    <row r="117" spans="2:59" ht="45" hidden="1" customHeight="1">
      <c r="B117" s="5"/>
      <c r="C117" s="32" t="s">
        <v>92</v>
      </c>
      <c r="D117" s="8">
        <v>2</v>
      </c>
      <c r="E117" s="145"/>
      <c r="F117" s="56"/>
      <c r="G117" s="136"/>
      <c r="H117" s="137"/>
      <c r="I117" s="127"/>
      <c r="J117" s="58"/>
      <c r="K117" s="58"/>
      <c r="L117" s="58"/>
      <c r="M117" s="4"/>
      <c r="P117" s="130"/>
      <c r="Q117" s="134"/>
      <c r="R117" s="93" t="str">
        <f t="shared" si="117"/>
        <v/>
      </c>
      <c r="S117" s="110" t="str">
        <f t="shared" si="38"/>
        <v/>
      </c>
      <c r="T117" s="65" t="str">
        <f t="shared" si="39"/>
        <v/>
      </c>
      <c r="U117" s="77"/>
      <c r="V117" s="77" t="str">
        <f t="shared" ref="V117:V125" si="120">IF(P117="x",S117,"")</f>
        <v/>
      </c>
      <c r="W117" s="77" t="str">
        <f t="shared" ref="W117:W125" si="121">IF(P117="x",T117,"")</f>
        <v/>
      </c>
      <c r="X117" s="77"/>
      <c r="Y117" s="77"/>
      <c r="Z117" s="77"/>
      <c r="AA117" s="77"/>
      <c r="AB117" s="108"/>
      <c r="AD117" s="130"/>
      <c r="AE117" s="134"/>
      <c r="AF117" s="93" t="str">
        <f t="shared" ref="AF117:AF125" si="122">IF($F117="","",$F117)</f>
        <v/>
      </c>
      <c r="AG117" s="110" t="str">
        <f t="shared" si="113"/>
        <v/>
      </c>
      <c r="AH117" s="65" t="str">
        <f t="shared" si="114"/>
        <v/>
      </c>
      <c r="AI117" s="77"/>
      <c r="AJ117" s="77" t="str">
        <f t="shared" ref="AJ117" si="123">IF(AD117="x",AG117,"")</f>
        <v/>
      </c>
      <c r="AK117" s="77" t="str">
        <f t="shared" ref="AK117:AK125" si="124">IF(AD117="x",AH117,"")</f>
        <v/>
      </c>
      <c r="AL117" s="77"/>
      <c r="AM117" s="77"/>
      <c r="AN117" s="77"/>
      <c r="AO117" s="77"/>
      <c r="AP117" s="108"/>
      <c r="AQ117"/>
      <c r="AR117" s="130"/>
      <c r="AS117" s="134"/>
      <c r="AT117" s="93" t="str">
        <f t="shared" ref="AT117:AT125" si="125">IF($F117="","",$F117)</f>
        <v/>
      </c>
      <c r="AU117" s="110" t="str">
        <f t="shared" si="95"/>
        <v/>
      </c>
      <c r="AV117" s="65" t="str">
        <f t="shared" si="96"/>
        <v/>
      </c>
      <c r="AW117" s="77"/>
      <c r="AX117" s="77" t="str">
        <f t="shared" ref="AX117" si="126">IF(AR117="x",AU117,"")</f>
        <v/>
      </c>
      <c r="AY117" s="77" t="str">
        <f t="shared" ref="AY117:AY125" si="127">IF(AR117="x",AV117,"")</f>
        <v/>
      </c>
      <c r="AZ117" s="77"/>
      <c r="BA117" s="77"/>
      <c r="BB117" s="77"/>
      <c r="BC117" s="77"/>
      <c r="BD117" s="108"/>
      <c r="BE117" s="77"/>
      <c r="BG117" s="77"/>
    </row>
    <row r="118" spans="2:59" ht="64.5" hidden="1" customHeight="1">
      <c r="B118" s="5"/>
      <c r="C118" s="32" t="s">
        <v>92</v>
      </c>
      <c r="D118" s="8">
        <v>3</v>
      </c>
      <c r="E118" s="145"/>
      <c r="F118" s="56"/>
      <c r="G118" s="136"/>
      <c r="H118" s="137"/>
      <c r="I118" s="127"/>
      <c r="J118" s="58"/>
      <c r="K118" s="58"/>
      <c r="L118" s="58"/>
      <c r="M118" s="4"/>
      <c r="P118" s="130"/>
      <c r="Q118" s="134"/>
      <c r="R118" s="93" t="str">
        <f t="shared" si="117"/>
        <v/>
      </c>
      <c r="S118" s="110" t="str">
        <f t="shared" si="38"/>
        <v/>
      </c>
      <c r="T118" s="65" t="str">
        <f t="shared" si="39"/>
        <v/>
      </c>
      <c r="U118" s="77"/>
      <c r="V118" s="77" t="str">
        <f t="shared" si="120"/>
        <v/>
      </c>
      <c r="W118" s="77" t="str">
        <f t="shared" si="121"/>
        <v/>
      </c>
      <c r="X118" s="77"/>
      <c r="Y118" s="77"/>
      <c r="Z118" s="77"/>
      <c r="AA118" s="77"/>
      <c r="AB118" s="108"/>
      <c r="AD118" s="130"/>
      <c r="AE118" s="134"/>
      <c r="AF118" s="93" t="str">
        <f t="shared" si="122"/>
        <v/>
      </c>
      <c r="AG118" s="110" t="str">
        <f t="shared" si="113"/>
        <v/>
      </c>
      <c r="AH118" s="65" t="str">
        <f t="shared" si="114"/>
        <v/>
      </c>
      <c r="AI118" s="77"/>
      <c r="AJ118" s="77" t="str">
        <f>IF(AD118="x",AG118,"")</f>
        <v/>
      </c>
      <c r="AK118" s="77" t="str">
        <f t="shared" si="124"/>
        <v/>
      </c>
      <c r="AL118" s="77"/>
      <c r="AM118" s="77"/>
      <c r="AN118" s="77"/>
      <c r="AO118" s="77"/>
      <c r="AP118" s="108"/>
      <c r="AQ118"/>
      <c r="AR118" s="130"/>
      <c r="AS118" s="134"/>
      <c r="AT118" s="93" t="str">
        <f t="shared" si="125"/>
        <v/>
      </c>
      <c r="AU118" s="110" t="str">
        <f t="shared" si="95"/>
        <v/>
      </c>
      <c r="AV118" s="65" t="str">
        <f t="shared" si="96"/>
        <v/>
      </c>
      <c r="AW118" s="77"/>
      <c r="AX118" s="77" t="str">
        <f>IF(AR118="x",AU118,"")</f>
        <v/>
      </c>
      <c r="AY118" s="77" t="str">
        <f t="shared" si="127"/>
        <v/>
      </c>
      <c r="AZ118" s="77"/>
      <c r="BA118" s="77"/>
      <c r="BB118" s="77"/>
      <c r="BC118" s="77"/>
      <c r="BD118" s="108"/>
      <c r="BE118" s="77"/>
      <c r="BG118" s="77"/>
    </row>
    <row r="119" spans="2:59" ht="45" hidden="1" customHeight="1">
      <c r="B119" s="5"/>
      <c r="C119" s="32" t="s">
        <v>92</v>
      </c>
      <c r="D119" s="8">
        <v>4</v>
      </c>
      <c r="E119" s="145"/>
      <c r="F119" s="56"/>
      <c r="G119" s="136"/>
      <c r="H119" s="137"/>
      <c r="I119" s="127"/>
      <c r="J119" s="58"/>
      <c r="K119" s="58"/>
      <c r="L119" s="58"/>
      <c r="M119" s="4"/>
      <c r="P119" s="130"/>
      <c r="Q119" s="134"/>
      <c r="R119" s="93" t="str">
        <f t="shared" si="117"/>
        <v/>
      </c>
      <c r="S119" s="110" t="str">
        <f t="shared" si="38"/>
        <v/>
      </c>
      <c r="T119" s="65" t="str">
        <f t="shared" si="39"/>
        <v/>
      </c>
      <c r="U119" s="77"/>
      <c r="V119" s="77" t="str">
        <f t="shared" si="120"/>
        <v/>
      </c>
      <c r="W119" s="77" t="str">
        <f t="shared" si="121"/>
        <v/>
      </c>
      <c r="X119" s="77"/>
      <c r="Y119" s="77"/>
      <c r="Z119" s="77"/>
      <c r="AA119" s="77"/>
      <c r="AB119" s="108"/>
      <c r="AD119" s="130"/>
      <c r="AE119" s="134"/>
      <c r="AF119" s="93" t="str">
        <f t="shared" si="122"/>
        <v/>
      </c>
      <c r="AG119" s="110" t="str">
        <f t="shared" si="113"/>
        <v/>
      </c>
      <c r="AH119" s="65" t="str">
        <f t="shared" si="114"/>
        <v/>
      </c>
      <c r="AI119" s="77"/>
      <c r="AJ119" s="77" t="str">
        <f t="shared" ref="AJ119:AJ125" si="128">IF(AD119="x",AG119,"")</f>
        <v/>
      </c>
      <c r="AK119" s="77" t="str">
        <f t="shared" si="124"/>
        <v/>
      </c>
      <c r="AL119" s="77"/>
      <c r="AM119" s="77"/>
      <c r="AN119" s="77"/>
      <c r="AO119" s="77"/>
      <c r="AP119" s="108"/>
      <c r="AQ119"/>
      <c r="AR119" s="130"/>
      <c r="AS119" s="134"/>
      <c r="AT119" s="93" t="str">
        <f t="shared" si="125"/>
        <v/>
      </c>
      <c r="AU119" s="110" t="str">
        <f t="shared" si="95"/>
        <v/>
      </c>
      <c r="AV119" s="65" t="str">
        <f t="shared" si="96"/>
        <v/>
      </c>
      <c r="AW119" s="77"/>
      <c r="AX119" s="77" t="str">
        <f t="shared" ref="AX119:AX125" si="129">IF(AR119="x",AU119,"")</f>
        <v/>
      </c>
      <c r="AY119" s="77" t="str">
        <f t="shared" si="127"/>
        <v/>
      </c>
      <c r="AZ119" s="77"/>
      <c r="BA119" s="77"/>
      <c r="BB119" s="77"/>
      <c r="BC119" s="77"/>
      <c r="BD119" s="108"/>
      <c r="BE119" s="77"/>
      <c r="BG119" s="77"/>
    </row>
    <row r="120" spans="2:59" ht="45" hidden="1" customHeight="1">
      <c r="B120" s="5"/>
      <c r="C120" s="32" t="s">
        <v>92</v>
      </c>
      <c r="D120" s="8">
        <v>5</v>
      </c>
      <c r="E120" s="145"/>
      <c r="F120" s="56"/>
      <c r="G120" s="136"/>
      <c r="H120" s="137"/>
      <c r="I120" s="127"/>
      <c r="J120" s="58"/>
      <c r="K120" s="58"/>
      <c r="L120" s="58"/>
      <c r="M120" s="4"/>
      <c r="P120" s="130"/>
      <c r="Q120" s="134"/>
      <c r="R120" s="93" t="str">
        <f t="shared" si="117"/>
        <v/>
      </c>
      <c r="S120" s="110" t="str">
        <f t="shared" si="38"/>
        <v/>
      </c>
      <c r="T120" s="65" t="str">
        <f t="shared" si="39"/>
        <v/>
      </c>
      <c r="U120" s="77"/>
      <c r="V120" s="77" t="str">
        <f t="shared" si="120"/>
        <v/>
      </c>
      <c r="W120" s="77" t="str">
        <f t="shared" si="121"/>
        <v/>
      </c>
      <c r="X120" s="77"/>
      <c r="Y120" s="77"/>
      <c r="Z120" s="77"/>
      <c r="AA120" s="77"/>
      <c r="AB120" s="108"/>
      <c r="AD120" s="130"/>
      <c r="AE120" s="134"/>
      <c r="AF120" s="93" t="str">
        <f t="shared" si="122"/>
        <v/>
      </c>
      <c r="AG120" s="110" t="str">
        <f t="shared" si="113"/>
        <v/>
      </c>
      <c r="AH120" s="65" t="str">
        <f t="shared" si="114"/>
        <v/>
      </c>
      <c r="AI120" s="77"/>
      <c r="AJ120" s="77" t="str">
        <f t="shared" si="128"/>
        <v/>
      </c>
      <c r="AK120" s="77" t="str">
        <f t="shared" si="124"/>
        <v/>
      </c>
      <c r="AL120" s="77"/>
      <c r="AM120" s="77"/>
      <c r="AN120" s="77"/>
      <c r="AO120" s="77"/>
      <c r="AP120" s="108"/>
      <c r="AQ120"/>
      <c r="AR120" s="130"/>
      <c r="AS120" s="134"/>
      <c r="AT120" s="93" t="str">
        <f t="shared" si="125"/>
        <v/>
      </c>
      <c r="AU120" s="110" t="str">
        <f t="shared" si="95"/>
        <v/>
      </c>
      <c r="AV120" s="65" t="str">
        <f t="shared" si="96"/>
        <v/>
      </c>
      <c r="AW120" s="77"/>
      <c r="AX120" s="77" t="str">
        <f t="shared" si="129"/>
        <v/>
      </c>
      <c r="AY120" s="77" t="str">
        <f t="shared" si="127"/>
        <v/>
      </c>
      <c r="AZ120" s="77"/>
      <c r="BA120" s="77"/>
      <c r="BB120" s="77"/>
      <c r="BC120" s="77"/>
      <c r="BD120" s="108"/>
      <c r="BE120" s="77"/>
      <c r="BG120" s="77"/>
    </row>
    <row r="121" spans="2:59" ht="45" hidden="1" customHeight="1">
      <c r="B121" s="5"/>
      <c r="C121" s="32" t="s">
        <v>92</v>
      </c>
      <c r="D121" s="8">
        <v>6</v>
      </c>
      <c r="E121" s="145"/>
      <c r="F121" s="56"/>
      <c r="G121" s="136"/>
      <c r="H121" s="137"/>
      <c r="I121" s="127"/>
      <c r="J121" s="58"/>
      <c r="K121" s="58"/>
      <c r="L121" s="58"/>
      <c r="M121" s="4"/>
      <c r="P121" s="130"/>
      <c r="Q121" s="134"/>
      <c r="R121" s="93" t="str">
        <f t="shared" si="117"/>
        <v/>
      </c>
      <c r="S121" s="110" t="str">
        <f t="shared" si="38"/>
        <v/>
      </c>
      <c r="T121" s="65" t="str">
        <f t="shared" si="39"/>
        <v/>
      </c>
      <c r="U121" s="77"/>
      <c r="V121" s="77" t="str">
        <f t="shared" si="120"/>
        <v/>
      </c>
      <c r="W121" s="77" t="str">
        <f t="shared" si="121"/>
        <v/>
      </c>
      <c r="X121" s="77"/>
      <c r="Y121" s="77"/>
      <c r="Z121" s="77"/>
      <c r="AA121" s="77"/>
      <c r="AB121" s="108"/>
      <c r="AD121" s="130"/>
      <c r="AE121" s="134"/>
      <c r="AF121" s="93" t="str">
        <f t="shared" si="122"/>
        <v/>
      </c>
      <c r="AG121" s="110" t="str">
        <f t="shared" si="113"/>
        <v/>
      </c>
      <c r="AH121" s="65" t="str">
        <f t="shared" si="114"/>
        <v/>
      </c>
      <c r="AI121" s="77"/>
      <c r="AJ121" s="77" t="str">
        <f t="shared" si="128"/>
        <v/>
      </c>
      <c r="AK121" s="77" t="str">
        <f t="shared" si="124"/>
        <v/>
      </c>
      <c r="AL121" s="77"/>
      <c r="AM121" s="77"/>
      <c r="AN121" s="77"/>
      <c r="AO121" s="77"/>
      <c r="AP121" s="108"/>
      <c r="AQ121"/>
      <c r="AR121" s="130"/>
      <c r="AS121" s="134"/>
      <c r="AT121" s="93" t="str">
        <f t="shared" si="125"/>
        <v/>
      </c>
      <c r="AU121" s="110" t="str">
        <f t="shared" si="95"/>
        <v/>
      </c>
      <c r="AV121" s="65" t="str">
        <f t="shared" si="96"/>
        <v/>
      </c>
      <c r="AW121" s="77"/>
      <c r="AX121" s="77" t="str">
        <f t="shared" si="129"/>
        <v/>
      </c>
      <c r="AY121" s="77" t="str">
        <f t="shared" si="127"/>
        <v/>
      </c>
      <c r="AZ121" s="77"/>
      <c r="BA121" s="77"/>
      <c r="BB121" s="77"/>
      <c r="BC121" s="77"/>
      <c r="BD121" s="108"/>
      <c r="BE121" s="77"/>
      <c r="BG121" s="77"/>
    </row>
    <row r="122" spans="2:59" ht="45" hidden="1" customHeight="1">
      <c r="B122" s="5"/>
      <c r="C122" s="32" t="s">
        <v>92</v>
      </c>
      <c r="D122" s="8">
        <v>7</v>
      </c>
      <c r="E122" s="145"/>
      <c r="F122" s="56"/>
      <c r="G122" s="136"/>
      <c r="H122" s="137"/>
      <c r="I122" s="127"/>
      <c r="J122" s="58"/>
      <c r="K122" s="58"/>
      <c r="L122" s="58"/>
      <c r="M122" s="4"/>
      <c r="P122" s="130"/>
      <c r="Q122" s="134"/>
      <c r="R122" s="93" t="str">
        <f t="shared" si="117"/>
        <v/>
      </c>
      <c r="S122" s="110" t="str">
        <f t="shared" si="38"/>
        <v/>
      </c>
      <c r="T122" s="65" t="str">
        <f t="shared" si="39"/>
        <v/>
      </c>
      <c r="U122" s="77"/>
      <c r="V122" s="77" t="str">
        <f t="shared" si="120"/>
        <v/>
      </c>
      <c r="W122" s="77" t="str">
        <f t="shared" si="121"/>
        <v/>
      </c>
      <c r="X122" s="77"/>
      <c r="Y122" s="77"/>
      <c r="Z122" s="77"/>
      <c r="AA122" s="77"/>
      <c r="AB122" s="108"/>
      <c r="AD122" s="130"/>
      <c r="AE122" s="134"/>
      <c r="AF122" s="93" t="str">
        <f t="shared" si="122"/>
        <v/>
      </c>
      <c r="AG122" s="110" t="str">
        <f t="shared" si="113"/>
        <v/>
      </c>
      <c r="AH122" s="65" t="str">
        <f t="shared" si="114"/>
        <v/>
      </c>
      <c r="AI122" s="77"/>
      <c r="AJ122" s="77" t="str">
        <f t="shared" si="128"/>
        <v/>
      </c>
      <c r="AK122" s="77" t="str">
        <f t="shared" si="124"/>
        <v/>
      </c>
      <c r="AL122" s="77"/>
      <c r="AM122" s="77"/>
      <c r="AN122" s="77"/>
      <c r="AO122" s="77"/>
      <c r="AP122" s="108"/>
      <c r="AQ122"/>
      <c r="AR122" s="130"/>
      <c r="AS122" s="134"/>
      <c r="AT122" s="93" t="str">
        <f t="shared" si="125"/>
        <v/>
      </c>
      <c r="AU122" s="110" t="str">
        <f t="shared" si="95"/>
        <v/>
      </c>
      <c r="AV122" s="65" t="str">
        <f t="shared" si="96"/>
        <v/>
      </c>
      <c r="AW122" s="77"/>
      <c r="AX122" s="77" t="str">
        <f t="shared" si="129"/>
        <v/>
      </c>
      <c r="AY122" s="77" t="str">
        <f t="shared" si="127"/>
        <v/>
      </c>
      <c r="AZ122" s="77"/>
      <c r="BA122" s="77"/>
      <c r="BB122" s="77"/>
      <c r="BC122" s="77"/>
      <c r="BD122" s="108"/>
      <c r="BE122" s="77"/>
      <c r="BG122" s="77"/>
    </row>
    <row r="123" spans="2:59" ht="45" hidden="1" customHeight="1">
      <c r="B123" s="5"/>
      <c r="C123" s="32" t="s">
        <v>92</v>
      </c>
      <c r="D123" s="8">
        <v>8</v>
      </c>
      <c r="E123" s="145"/>
      <c r="F123" s="56"/>
      <c r="G123" s="136"/>
      <c r="H123" s="137"/>
      <c r="I123" s="127"/>
      <c r="J123" s="58"/>
      <c r="K123" s="58"/>
      <c r="L123" s="58"/>
      <c r="M123" s="4"/>
      <c r="P123" s="130"/>
      <c r="Q123" s="134"/>
      <c r="R123" s="93" t="str">
        <f t="shared" si="117"/>
        <v/>
      </c>
      <c r="S123" s="110" t="str">
        <f t="shared" si="38"/>
        <v/>
      </c>
      <c r="T123" s="65" t="str">
        <f t="shared" si="39"/>
        <v/>
      </c>
      <c r="U123" s="77"/>
      <c r="V123" s="77" t="str">
        <f t="shared" si="120"/>
        <v/>
      </c>
      <c r="W123" s="77" t="str">
        <f t="shared" si="121"/>
        <v/>
      </c>
      <c r="X123" s="77"/>
      <c r="Y123" s="77"/>
      <c r="Z123" s="77"/>
      <c r="AA123" s="77"/>
      <c r="AB123" s="108"/>
      <c r="AD123" s="130"/>
      <c r="AE123" s="134"/>
      <c r="AF123" s="93" t="str">
        <f t="shared" si="122"/>
        <v/>
      </c>
      <c r="AG123" s="110" t="str">
        <f t="shared" si="113"/>
        <v/>
      </c>
      <c r="AH123" s="65" t="str">
        <f t="shared" si="114"/>
        <v/>
      </c>
      <c r="AI123" s="77"/>
      <c r="AJ123" s="77" t="str">
        <f t="shared" si="128"/>
        <v/>
      </c>
      <c r="AK123" s="77" t="str">
        <f t="shared" si="124"/>
        <v/>
      </c>
      <c r="AL123" s="77"/>
      <c r="AM123" s="77"/>
      <c r="AN123" s="77"/>
      <c r="AO123" s="77"/>
      <c r="AP123" s="108"/>
      <c r="AQ123"/>
      <c r="AR123" s="130"/>
      <c r="AS123" s="134"/>
      <c r="AT123" s="93" t="str">
        <f t="shared" si="125"/>
        <v/>
      </c>
      <c r="AU123" s="110" t="str">
        <f t="shared" si="95"/>
        <v/>
      </c>
      <c r="AV123" s="65" t="str">
        <f t="shared" si="96"/>
        <v/>
      </c>
      <c r="AW123" s="77"/>
      <c r="AX123" s="77" t="str">
        <f t="shared" si="129"/>
        <v/>
      </c>
      <c r="AY123" s="77" t="str">
        <f t="shared" si="127"/>
        <v/>
      </c>
      <c r="AZ123" s="77"/>
      <c r="BA123" s="77"/>
      <c r="BB123" s="77"/>
      <c r="BC123" s="77"/>
      <c r="BD123" s="108"/>
      <c r="BE123" s="77"/>
      <c r="BG123" s="77"/>
    </row>
    <row r="124" spans="2:59" ht="45" hidden="1" customHeight="1">
      <c r="B124" s="5"/>
      <c r="C124" s="32" t="s">
        <v>92</v>
      </c>
      <c r="D124" s="8">
        <v>9</v>
      </c>
      <c r="E124" s="145"/>
      <c r="F124" s="56"/>
      <c r="G124" s="136"/>
      <c r="H124" s="137"/>
      <c r="I124" s="127"/>
      <c r="J124" s="58"/>
      <c r="K124" s="58"/>
      <c r="L124" s="58"/>
      <c r="M124" s="4"/>
      <c r="P124" s="130"/>
      <c r="Q124" s="134"/>
      <c r="R124" s="93" t="str">
        <f t="shared" si="117"/>
        <v/>
      </c>
      <c r="S124" s="110" t="str">
        <f t="shared" ref="S124:S187" si="130">IF($H124="","",$H124*Q124)</f>
        <v/>
      </c>
      <c r="T124" s="65" t="str">
        <f t="shared" ref="T124:T187" si="131">IF($I124="","",$I124*Q124)</f>
        <v/>
      </c>
      <c r="U124" s="77"/>
      <c r="V124" s="77" t="str">
        <f t="shared" si="120"/>
        <v/>
      </c>
      <c r="W124" s="77" t="str">
        <f t="shared" si="121"/>
        <v/>
      </c>
      <c r="X124" s="77"/>
      <c r="Y124" s="77"/>
      <c r="Z124" s="77"/>
      <c r="AA124" s="77"/>
      <c r="AB124" s="108"/>
      <c r="AD124" s="130"/>
      <c r="AE124" s="134"/>
      <c r="AF124" s="93" t="str">
        <f t="shared" si="122"/>
        <v/>
      </c>
      <c r="AG124" s="110" t="str">
        <f t="shared" si="113"/>
        <v/>
      </c>
      <c r="AH124" s="65" t="str">
        <f t="shared" si="114"/>
        <v/>
      </c>
      <c r="AI124" s="77"/>
      <c r="AJ124" s="77" t="str">
        <f t="shared" si="128"/>
        <v/>
      </c>
      <c r="AK124" s="77" t="str">
        <f t="shared" si="124"/>
        <v/>
      </c>
      <c r="AL124" s="77"/>
      <c r="AM124" s="77"/>
      <c r="AN124" s="77"/>
      <c r="AO124" s="77"/>
      <c r="AP124" s="108"/>
      <c r="AQ124"/>
      <c r="AR124" s="130"/>
      <c r="AS124" s="134"/>
      <c r="AT124" s="93" t="str">
        <f t="shared" si="125"/>
        <v/>
      </c>
      <c r="AU124" s="110" t="str">
        <f t="shared" si="95"/>
        <v/>
      </c>
      <c r="AV124" s="65" t="str">
        <f t="shared" si="96"/>
        <v/>
      </c>
      <c r="AW124" s="77"/>
      <c r="AX124" s="77" t="str">
        <f t="shared" si="129"/>
        <v/>
      </c>
      <c r="AY124" s="77" t="str">
        <f t="shared" si="127"/>
        <v/>
      </c>
      <c r="AZ124" s="77"/>
      <c r="BA124" s="77"/>
      <c r="BB124" s="77"/>
      <c r="BC124" s="77"/>
      <c r="BD124" s="108"/>
      <c r="BE124" s="77"/>
      <c r="BG124" s="77"/>
    </row>
    <row r="125" spans="2:59" ht="45" hidden="1" customHeight="1">
      <c r="B125" s="24"/>
      <c r="C125" s="27" t="s">
        <v>92</v>
      </c>
      <c r="D125" s="25">
        <v>10</v>
      </c>
      <c r="E125" s="7"/>
      <c r="F125" s="7"/>
      <c r="G125" s="138"/>
      <c r="H125" s="139"/>
      <c r="I125" s="140"/>
      <c r="J125" s="6"/>
      <c r="K125" s="6"/>
      <c r="L125" s="6"/>
      <c r="M125" s="4"/>
      <c r="P125" s="131"/>
      <c r="Q125" s="135"/>
      <c r="R125" s="97" t="str">
        <f t="shared" si="117"/>
        <v/>
      </c>
      <c r="S125" s="111" t="str">
        <f t="shared" si="130"/>
        <v/>
      </c>
      <c r="T125" s="66" t="str">
        <f t="shared" si="131"/>
        <v/>
      </c>
      <c r="U125" s="77"/>
      <c r="V125" s="77" t="str">
        <f t="shared" si="120"/>
        <v/>
      </c>
      <c r="W125" s="77" t="str">
        <f t="shared" si="121"/>
        <v/>
      </c>
      <c r="X125" s="78"/>
      <c r="Y125" s="78"/>
      <c r="Z125" s="78"/>
      <c r="AA125" s="78"/>
      <c r="AB125" s="109"/>
      <c r="AD125" s="131"/>
      <c r="AE125" s="135"/>
      <c r="AF125" s="97" t="str">
        <f t="shared" si="122"/>
        <v/>
      </c>
      <c r="AG125" s="111" t="str">
        <f t="shared" si="113"/>
        <v/>
      </c>
      <c r="AH125" s="66" t="str">
        <f t="shared" si="114"/>
        <v/>
      </c>
      <c r="AI125" s="77"/>
      <c r="AJ125" s="77" t="str">
        <f t="shared" si="128"/>
        <v/>
      </c>
      <c r="AK125" s="77" t="str">
        <f t="shared" si="124"/>
        <v/>
      </c>
      <c r="AL125" s="77"/>
      <c r="AM125" s="77"/>
      <c r="AN125" s="77"/>
      <c r="AO125" s="77"/>
      <c r="AP125" s="108"/>
      <c r="AQ125"/>
      <c r="AR125" s="131"/>
      <c r="AS125" s="135"/>
      <c r="AT125" s="97" t="str">
        <f t="shared" si="125"/>
        <v/>
      </c>
      <c r="AU125" s="111" t="str">
        <f t="shared" si="95"/>
        <v/>
      </c>
      <c r="AV125" s="66" t="str">
        <f t="shared" si="96"/>
        <v/>
      </c>
      <c r="AW125" s="77"/>
      <c r="AX125" s="77" t="str">
        <f t="shared" si="129"/>
        <v/>
      </c>
      <c r="AY125" s="77" t="str">
        <f t="shared" si="127"/>
        <v/>
      </c>
      <c r="AZ125" s="77"/>
      <c r="BA125" s="77"/>
      <c r="BB125" s="77"/>
      <c r="BC125" s="77"/>
      <c r="BD125" s="108"/>
      <c r="BE125" s="77"/>
      <c r="BG125" s="77"/>
    </row>
    <row r="126" spans="2:59" ht="78" hidden="1" customHeight="1">
      <c r="B126" s="23" t="s">
        <v>95</v>
      </c>
      <c r="C126" s="71" t="s">
        <v>92</v>
      </c>
      <c r="D126" s="22">
        <v>1</v>
      </c>
      <c r="E126" s="173"/>
      <c r="F126" s="141"/>
      <c r="G126" s="153"/>
      <c r="H126" s="142"/>
      <c r="I126" s="154"/>
      <c r="J126" s="148"/>
      <c r="K126" s="148"/>
      <c r="L126" s="148"/>
      <c r="M126" s="4"/>
      <c r="P126" s="177"/>
      <c r="Q126" s="133"/>
      <c r="R126" s="156" t="str">
        <f t="shared" si="117"/>
        <v/>
      </c>
      <c r="S126" s="96" t="str">
        <f t="shared" si="130"/>
        <v/>
      </c>
      <c r="T126" s="157" t="str">
        <f t="shared" si="131"/>
        <v/>
      </c>
      <c r="U126" s="77"/>
      <c r="V126" s="158" t="str">
        <f>IF(P126="x",S126,"")</f>
        <v/>
      </c>
      <c r="W126" s="158" t="str">
        <f>IF(P126="x",T126,"")</f>
        <v/>
      </c>
      <c r="X126" s="159">
        <f>_xlfn.MINIFS(S126:S135,S126:S135,"&gt;"&amp;0)</f>
        <v>0</v>
      </c>
      <c r="Y126" s="158" t="str">
        <f>_xlfn.XLOOKUP(X126,S126:S135,T126:T135,"",0,1)</f>
        <v/>
      </c>
      <c r="Z126" s="158" t="str">
        <f>_xlfn.XLOOKUP(AA126,T126:T135,S126:S135,"",0,1)</f>
        <v/>
      </c>
      <c r="AA126" s="158">
        <f>_xlfn.MINIFS(T126:T135,T126:T135,"&gt;"&amp;0)</f>
        <v>0</v>
      </c>
      <c r="AB126" s="160">
        <f>MAX(S126:S135)</f>
        <v>0</v>
      </c>
      <c r="AD126" s="177"/>
      <c r="AE126" s="133"/>
      <c r="AF126" s="156" t="str">
        <f t="shared" si="118"/>
        <v/>
      </c>
      <c r="AG126" s="96" t="str">
        <f t="shared" si="113"/>
        <v/>
      </c>
      <c r="AH126" s="157" t="str">
        <f t="shared" si="114"/>
        <v/>
      </c>
      <c r="AI126" s="77"/>
      <c r="AJ126" s="158" t="str">
        <f>IF(AD126="x",AG126,"")</f>
        <v/>
      </c>
      <c r="AK126" s="158" t="str">
        <f>IF(AD126="x",AH126,"")</f>
        <v/>
      </c>
      <c r="AL126" s="159">
        <f>_xlfn.MINIFS(AG126:AG135,AG126:AG135,"&gt;"&amp;0)</f>
        <v>0</v>
      </c>
      <c r="AM126" s="158" t="str">
        <f>_xlfn.XLOOKUP(AL126,AG126:AG135,AH126:AH135,"",0,1)</f>
        <v/>
      </c>
      <c r="AN126" s="158" t="str">
        <f>_xlfn.XLOOKUP(AO126,AH126:AH135,AG126:AG135,"",0,1)</f>
        <v/>
      </c>
      <c r="AO126" s="158">
        <f>_xlfn.MINIFS(AH126:AH135,AH126:AH135,"&gt;"&amp;0)</f>
        <v>0</v>
      </c>
      <c r="AP126" s="160">
        <f>MAX(AG126:AG135)</f>
        <v>0</v>
      </c>
      <c r="AQ126"/>
      <c r="AR126" s="177"/>
      <c r="AS126" s="133"/>
      <c r="AT126" s="156" t="str">
        <f>IF($F126="","",$F126)</f>
        <v/>
      </c>
      <c r="AU126" s="96" t="str">
        <f t="shared" si="95"/>
        <v/>
      </c>
      <c r="AV126" s="157" t="str">
        <f t="shared" si="96"/>
        <v/>
      </c>
      <c r="AW126" s="77"/>
      <c r="AX126" s="158" t="str">
        <f>IF(AR126="x",AU126,"")</f>
        <v/>
      </c>
      <c r="AY126" s="158" t="str">
        <f>IF(AR126="x",AV126,"")</f>
        <v/>
      </c>
      <c r="AZ126" s="159">
        <f>_xlfn.MINIFS(AU126:AU135,AU126:AU135,"&gt;"&amp;0)</f>
        <v>0</v>
      </c>
      <c r="BA126" s="158" t="str">
        <f>_xlfn.XLOOKUP(AZ126,AU126:AU135,AV126:AV135,"",0,1)</f>
        <v/>
      </c>
      <c r="BB126" s="158" t="str">
        <f>_xlfn.XLOOKUP(BC126,AV126:AV135,AU126:AU135,"",0,1)</f>
        <v/>
      </c>
      <c r="BC126" s="158">
        <f>_xlfn.MINIFS(AV126:AV135,AV126:AV135,"&gt;"&amp;0)</f>
        <v>0</v>
      </c>
      <c r="BD126" s="160">
        <f>MAX(AU126:AU135)</f>
        <v>0</v>
      </c>
      <c r="BE126" s="77"/>
      <c r="BG126" s="77"/>
    </row>
    <row r="127" spans="2:59" ht="117.75" hidden="1" customHeight="1">
      <c r="B127" s="19"/>
      <c r="C127" s="32" t="s">
        <v>92</v>
      </c>
      <c r="D127" s="8">
        <v>2</v>
      </c>
      <c r="E127" s="145"/>
      <c r="F127" s="56"/>
      <c r="G127" s="136"/>
      <c r="H127" s="137"/>
      <c r="I127" s="127"/>
      <c r="J127" s="58"/>
      <c r="K127" s="58"/>
      <c r="L127" s="58"/>
      <c r="M127" s="4"/>
      <c r="P127" s="130"/>
      <c r="Q127" s="134"/>
      <c r="R127" s="93" t="str">
        <f t="shared" si="117"/>
        <v/>
      </c>
      <c r="S127" s="110" t="str">
        <f t="shared" si="130"/>
        <v/>
      </c>
      <c r="T127" s="65" t="str">
        <f t="shared" si="131"/>
        <v/>
      </c>
      <c r="U127" s="77"/>
      <c r="V127" s="77" t="str">
        <f t="shared" ref="V127:V135" si="132">IF(P127="x",S127,"")</f>
        <v/>
      </c>
      <c r="W127" s="77" t="str">
        <f t="shared" ref="W127:W135" si="133">IF(P127="x",T127,"")</f>
        <v/>
      </c>
      <c r="X127" s="77"/>
      <c r="Y127" s="77"/>
      <c r="Z127" s="77"/>
      <c r="AA127" s="77"/>
      <c r="AB127" s="108"/>
      <c r="AD127" s="130"/>
      <c r="AE127" s="134"/>
      <c r="AF127" s="93" t="str">
        <f t="shared" si="118"/>
        <v/>
      </c>
      <c r="AG127" s="110" t="str">
        <f t="shared" si="113"/>
        <v/>
      </c>
      <c r="AH127" s="65" t="str">
        <f t="shared" si="114"/>
        <v/>
      </c>
      <c r="AI127" s="77"/>
      <c r="AJ127" s="77" t="str">
        <f t="shared" ref="AJ127:AJ135" si="134">IF(AD127="x",AG127,"")</f>
        <v/>
      </c>
      <c r="AK127" s="77" t="str">
        <f t="shared" ref="AK127:AK135" si="135">IF(AD127="x",AH127,"")</f>
        <v/>
      </c>
      <c r="AL127" s="77"/>
      <c r="AM127" s="77"/>
      <c r="AN127" s="77"/>
      <c r="AO127" s="77"/>
      <c r="AP127" s="108"/>
      <c r="AQ127"/>
      <c r="AR127" s="130"/>
      <c r="AS127" s="134"/>
      <c r="AT127" s="93" t="str">
        <f t="shared" ref="AT127:AT135" si="136">IF($F127="","",$F127)</f>
        <v/>
      </c>
      <c r="AU127" s="110" t="str">
        <f t="shared" si="95"/>
        <v/>
      </c>
      <c r="AV127" s="65" t="str">
        <f t="shared" si="96"/>
        <v/>
      </c>
      <c r="AW127" s="77"/>
      <c r="AX127" s="77" t="str">
        <f t="shared" ref="AX127:AX135" si="137">IF(AR127="x",AU127,"")</f>
        <v/>
      </c>
      <c r="AY127" s="77" t="str">
        <f t="shared" ref="AY127:AY135" si="138">IF(AR127="x",AV127,"")</f>
        <v/>
      </c>
      <c r="AZ127" s="77"/>
      <c r="BA127" s="77"/>
      <c r="BB127" s="77"/>
      <c r="BC127" s="77"/>
      <c r="BD127" s="108"/>
      <c r="BE127" s="77"/>
      <c r="BG127" s="77"/>
    </row>
    <row r="128" spans="2:59" ht="77.25" hidden="1" customHeight="1">
      <c r="B128" s="19"/>
      <c r="C128" s="32" t="s">
        <v>92</v>
      </c>
      <c r="D128" s="8">
        <v>3</v>
      </c>
      <c r="E128" s="145"/>
      <c r="F128" s="56"/>
      <c r="G128" s="136"/>
      <c r="H128" s="137"/>
      <c r="I128" s="127"/>
      <c r="J128" s="58"/>
      <c r="K128" s="58"/>
      <c r="L128" s="58"/>
      <c r="M128" s="4"/>
      <c r="P128" s="130"/>
      <c r="Q128" s="134"/>
      <c r="R128" s="93" t="str">
        <f t="shared" si="117"/>
        <v/>
      </c>
      <c r="S128" s="110" t="str">
        <f t="shared" si="130"/>
        <v/>
      </c>
      <c r="T128" s="65" t="str">
        <f t="shared" si="131"/>
        <v/>
      </c>
      <c r="U128" s="77"/>
      <c r="V128" s="77" t="str">
        <f t="shared" si="132"/>
        <v/>
      </c>
      <c r="W128" s="77" t="str">
        <f t="shared" si="133"/>
        <v/>
      </c>
      <c r="X128" s="77"/>
      <c r="Y128" s="77"/>
      <c r="Z128" s="77"/>
      <c r="AA128" s="77"/>
      <c r="AB128" s="108"/>
      <c r="AD128" s="130"/>
      <c r="AE128" s="134"/>
      <c r="AF128" s="93" t="str">
        <f t="shared" si="118"/>
        <v/>
      </c>
      <c r="AG128" s="110" t="str">
        <f t="shared" si="113"/>
        <v/>
      </c>
      <c r="AH128" s="65" t="str">
        <f t="shared" si="114"/>
        <v/>
      </c>
      <c r="AI128" s="77"/>
      <c r="AJ128" s="77" t="str">
        <f t="shared" si="134"/>
        <v/>
      </c>
      <c r="AK128" s="77" t="str">
        <f t="shared" si="135"/>
        <v/>
      </c>
      <c r="AL128" s="77"/>
      <c r="AM128" s="77"/>
      <c r="AN128" s="77"/>
      <c r="AO128" s="77"/>
      <c r="AP128" s="108"/>
      <c r="AQ128"/>
      <c r="AR128" s="130"/>
      <c r="AS128" s="134"/>
      <c r="AT128" s="93" t="str">
        <f t="shared" si="136"/>
        <v/>
      </c>
      <c r="AU128" s="110" t="str">
        <f t="shared" si="95"/>
        <v/>
      </c>
      <c r="AV128" s="65" t="str">
        <f t="shared" si="96"/>
        <v/>
      </c>
      <c r="AW128" s="77"/>
      <c r="AX128" s="77" t="str">
        <f t="shared" si="137"/>
        <v/>
      </c>
      <c r="AY128" s="77" t="str">
        <f t="shared" si="138"/>
        <v/>
      </c>
      <c r="AZ128" s="77"/>
      <c r="BA128" s="77"/>
      <c r="BB128" s="77"/>
      <c r="BC128" s="77"/>
      <c r="BD128" s="108"/>
      <c r="BE128" s="77"/>
      <c r="BG128" s="77"/>
    </row>
    <row r="129" spans="2:59" ht="84.75" hidden="1" customHeight="1">
      <c r="B129" s="19"/>
      <c r="C129" s="32" t="s">
        <v>92</v>
      </c>
      <c r="D129" s="8">
        <v>4</v>
      </c>
      <c r="E129" s="145"/>
      <c r="F129" s="56"/>
      <c r="G129" s="136"/>
      <c r="H129" s="137"/>
      <c r="I129" s="127"/>
      <c r="J129" s="58"/>
      <c r="K129" s="58"/>
      <c r="L129" s="58"/>
      <c r="M129" s="4"/>
      <c r="P129" s="130"/>
      <c r="Q129" s="134"/>
      <c r="R129" s="93" t="str">
        <f t="shared" si="117"/>
        <v/>
      </c>
      <c r="S129" s="110" t="str">
        <f t="shared" si="130"/>
        <v/>
      </c>
      <c r="T129" s="65" t="str">
        <f t="shared" si="131"/>
        <v/>
      </c>
      <c r="U129" s="77"/>
      <c r="V129" s="77" t="str">
        <f t="shared" si="132"/>
        <v/>
      </c>
      <c r="W129" s="77" t="str">
        <f t="shared" si="133"/>
        <v/>
      </c>
      <c r="X129" s="77"/>
      <c r="Y129" s="77"/>
      <c r="Z129" s="77"/>
      <c r="AA129" s="77"/>
      <c r="AB129" s="108"/>
      <c r="AD129" s="130"/>
      <c r="AE129" s="134"/>
      <c r="AF129" s="93" t="str">
        <f t="shared" si="118"/>
        <v/>
      </c>
      <c r="AG129" s="110" t="str">
        <f t="shared" si="113"/>
        <v/>
      </c>
      <c r="AH129" s="65" t="str">
        <f t="shared" si="114"/>
        <v/>
      </c>
      <c r="AI129" s="77"/>
      <c r="AJ129" s="77" t="str">
        <f t="shared" si="134"/>
        <v/>
      </c>
      <c r="AK129" s="77" t="str">
        <f t="shared" si="135"/>
        <v/>
      </c>
      <c r="AL129" s="77"/>
      <c r="AM129" s="77"/>
      <c r="AN129" s="77"/>
      <c r="AO129" s="77"/>
      <c r="AP129" s="108"/>
      <c r="AQ129"/>
      <c r="AR129" s="130"/>
      <c r="AS129" s="134"/>
      <c r="AT129" s="93" t="str">
        <f t="shared" si="136"/>
        <v/>
      </c>
      <c r="AU129" s="110" t="str">
        <f t="shared" si="95"/>
        <v/>
      </c>
      <c r="AV129" s="65" t="str">
        <f t="shared" si="96"/>
        <v/>
      </c>
      <c r="AW129" s="77"/>
      <c r="AX129" s="77" t="str">
        <f t="shared" si="137"/>
        <v/>
      </c>
      <c r="AY129" s="77" t="str">
        <f t="shared" si="138"/>
        <v/>
      </c>
      <c r="AZ129" s="77"/>
      <c r="BA129" s="77"/>
      <c r="BB129" s="77"/>
      <c r="BC129" s="77"/>
      <c r="BD129" s="108"/>
      <c r="BE129" s="77"/>
      <c r="BG129" s="77"/>
    </row>
    <row r="130" spans="2:59" ht="90" hidden="1" customHeight="1">
      <c r="B130" s="19"/>
      <c r="C130" s="32" t="s">
        <v>92</v>
      </c>
      <c r="D130" s="8">
        <v>5</v>
      </c>
      <c r="E130" s="145"/>
      <c r="F130" s="56"/>
      <c r="G130" s="136"/>
      <c r="H130" s="137"/>
      <c r="I130" s="127"/>
      <c r="J130" s="58"/>
      <c r="K130" s="58"/>
      <c r="L130" s="58"/>
      <c r="M130" s="4"/>
      <c r="P130" s="130"/>
      <c r="Q130" s="134"/>
      <c r="R130" s="93" t="str">
        <f t="shared" si="117"/>
        <v/>
      </c>
      <c r="S130" s="110" t="str">
        <f t="shared" si="130"/>
        <v/>
      </c>
      <c r="T130" s="65" t="str">
        <f t="shared" si="131"/>
        <v/>
      </c>
      <c r="U130" s="77"/>
      <c r="V130" s="77" t="str">
        <f t="shared" si="132"/>
        <v/>
      </c>
      <c r="W130" s="77" t="str">
        <f t="shared" si="133"/>
        <v/>
      </c>
      <c r="X130" s="77"/>
      <c r="Y130" s="77"/>
      <c r="Z130" s="77"/>
      <c r="AA130" s="77"/>
      <c r="AB130" s="108"/>
      <c r="AD130" s="130"/>
      <c r="AE130" s="134"/>
      <c r="AF130" s="93" t="str">
        <f t="shared" si="118"/>
        <v/>
      </c>
      <c r="AG130" s="110" t="str">
        <f t="shared" si="113"/>
        <v/>
      </c>
      <c r="AH130" s="65" t="str">
        <f t="shared" si="114"/>
        <v/>
      </c>
      <c r="AI130" s="77"/>
      <c r="AJ130" s="77" t="str">
        <f t="shared" si="134"/>
        <v/>
      </c>
      <c r="AK130" s="77" t="str">
        <f t="shared" si="135"/>
        <v/>
      </c>
      <c r="AL130" s="77"/>
      <c r="AM130" s="77"/>
      <c r="AN130" s="77"/>
      <c r="AO130" s="77"/>
      <c r="AP130" s="108"/>
      <c r="AQ130"/>
      <c r="AR130" s="130"/>
      <c r="AS130" s="134"/>
      <c r="AT130" s="93" t="str">
        <f t="shared" si="136"/>
        <v/>
      </c>
      <c r="AU130" s="110" t="str">
        <f t="shared" si="95"/>
        <v/>
      </c>
      <c r="AV130" s="65" t="str">
        <f t="shared" si="96"/>
        <v/>
      </c>
      <c r="AW130" s="77"/>
      <c r="AX130" s="77" t="str">
        <f t="shared" si="137"/>
        <v/>
      </c>
      <c r="AY130" s="77" t="str">
        <f t="shared" si="138"/>
        <v/>
      </c>
      <c r="AZ130" s="77"/>
      <c r="BA130" s="77"/>
      <c r="BB130" s="77"/>
      <c r="BC130" s="77"/>
      <c r="BD130" s="108"/>
      <c r="BE130" s="77"/>
      <c r="BG130" s="77"/>
    </row>
    <row r="131" spans="2:59" ht="45" hidden="1" customHeight="1">
      <c r="B131" s="19"/>
      <c r="C131" s="32" t="s">
        <v>92</v>
      </c>
      <c r="D131" s="8">
        <v>6</v>
      </c>
      <c r="E131" s="145"/>
      <c r="F131" s="56"/>
      <c r="G131" s="136"/>
      <c r="H131" s="137"/>
      <c r="I131" s="127"/>
      <c r="J131" s="58"/>
      <c r="K131" s="58"/>
      <c r="L131" s="58"/>
      <c r="M131" s="4"/>
      <c r="P131" s="130"/>
      <c r="Q131" s="134"/>
      <c r="R131" s="93" t="str">
        <f t="shared" si="117"/>
        <v/>
      </c>
      <c r="S131" s="110" t="str">
        <f t="shared" si="130"/>
        <v/>
      </c>
      <c r="T131" s="65" t="str">
        <f t="shared" si="131"/>
        <v/>
      </c>
      <c r="U131" s="77"/>
      <c r="V131" s="77" t="str">
        <f t="shared" si="132"/>
        <v/>
      </c>
      <c r="W131" s="77" t="str">
        <f t="shared" si="133"/>
        <v/>
      </c>
      <c r="X131" s="77"/>
      <c r="Y131" s="77"/>
      <c r="Z131" s="77"/>
      <c r="AA131" s="77"/>
      <c r="AB131" s="108"/>
      <c r="AD131" s="130"/>
      <c r="AE131" s="134"/>
      <c r="AF131" s="93" t="str">
        <f t="shared" si="118"/>
        <v/>
      </c>
      <c r="AG131" s="110" t="str">
        <f t="shared" si="113"/>
        <v/>
      </c>
      <c r="AH131" s="65" t="str">
        <f t="shared" si="114"/>
        <v/>
      </c>
      <c r="AI131" s="77"/>
      <c r="AJ131" s="77" t="str">
        <f t="shared" si="134"/>
        <v/>
      </c>
      <c r="AK131" s="77" t="str">
        <f t="shared" si="135"/>
        <v/>
      </c>
      <c r="AL131" s="77"/>
      <c r="AM131" s="77"/>
      <c r="AN131" s="77"/>
      <c r="AO131" s="77"/>
      <c r="AP131" s="108"/>
      <c r="AQ131"/>
      <c r="AR131" s="130"/>
      <c r="AS131" s="134"/>
      <c r="AT131" s="93" t="str">
        <f t="shared" si="136"/>
        <v/>
      </c>
      <c r="AU131" s="110" t="str">
        <f t="shared" si="95"/>
        <v/>
      </c>
      <c r="AV131" s="65" t="str">
        <f t="shared" si="96"/>
        <v/>
      </c>
      <c r="AW131" s="77"/>
      <c r="AX131" s="77" t="str">
        <f t="shared" si="137"/>
        <v/>
      </c>
      <c r="AY131" s="77" t="str">
        <f t="shared" si="138"/>
        <v/>
      </c>
      <c r="AZ131" s="77"/>
      <c r="BA131" s="77"/>
      <c r="BB131" s="77"/>
      <c r="BC131" s="77"/>
      <c r="BD131" s="108"/>
      <c r="BE131" s="77"/>
      <c r="BG131" s="77"/>
    </row>
    <row r="132" spans="2:59" ht="45" hidden="1" customHeight="1">
      <c r="B132" s="19"/>
      <c r="C132" s="32" t="s">
        <v>92</v>
      </c>
      <c r="D132" s="8">
        <v>7</v>
      </c>
      <c r="E132" s="145"/>
      <c r="F132" s="56"/>
      <c r="G132" s="136"/>
      <c r="H132" s="137"/>
      <c r="I132" s="127"/>
      <c r="J132" s="58"/>
      <c r="K132" s="58"/>
      <c r="L132" s="58"/>
      <c r="M132" s="4"/>
      <c r="P132" s="130"/>
      <c r="Q132" s="134"/>
      <c r="R132" s="93" t="str">
        <f t="shared" si="117"/>
        <v/>
      </c>
      <c r="S132" s="110" t="str">
        <f t="shared" si="130"/>
        <v/>
      </c>
      <c r="T132" s="65" t="str">
        <f t="shared" si="131"/>
        <v/>
      </c>
      <c r="U132" s="77"/>
      <c r="V132" s="77" t="str">
        <f t="shared" si="132"/>
        <v/>
      </c>
      <c r="W132" s="77" t="str">
        <f t="shared" si="133"/>
        <v/>
      </c>
      <c r="X132" s="77"/>
      <c r="Y132" s="77"/>
      <c r="Z132" s="77"/>
      <c r="AA132" s="77"/>
      <c r="AB132" s="108"/>
      <c r="AD132" s="130"/>
      <c r="AE132" s="134"/>
      <c r="AF132" s="93" t="str">
        <f t="shared" si="118"/>
        <v/>
      </c>
      <c r="AG132" s="110" t="str">
        <f t="shared" si="113"/>
        <v/>
      </c>
      <c r="AH132" s="65" t="str">
        <f t="shared" si="114"/>
        <v/>
      </c>
      <c r="AI132" s="77"/>
      <c r="AJ132" s="77" t="str">
        <f t="shared" si="134"/>
        <v/>
      </c>
      <c r="AK132" s="77" t="str">
        <f t="shared" si="135"/>
        <v/>
      </c>
      <c r="AL132" s="77"/>
      <c r="AM132" s="77"/>
      <c r="AN132" s="77"/>
      <c r="AO132" s="77"/>
      <c r="AP132" s="108"/>
      <c r="AQ132"/>
      <c r="AR132" s="130"/>
      <c r="AS132" s="134"/>
      <c r="AT132" s="93" t="str">
        <f t="shared" si="136"/>
        <v/>
      </c>
      <c r="AU132" s="110" t="str">
        <f t="shared" si="95"/>
        <v/>
      </c>
      <c r="AV132" s="65" t="str">
        <f t="shared" si="96"/>
        <v/>
      </c>
      <c r="AW132" s="77"/>
      <c r="AX132" s="77" t="str">
        <f t="shared" si="137"/>
        <v/>
      </c>
      <c r="AY132" s="77" t="str">
        <f t="shared" si="138"/>
        <v/>
      </c>
      <c r="AZ132" s="77"/>
      <c r="BA132" s="77"/>
      <c r="BB132" s="77"/>
      <c r="BC132" s="77"/>
      <c r="BD132" s="108"/>
      <c r="BE132" s="77"/>
      <c r="BG132" s="77"/>
    </row>
    <row r="133" spans="2:59" ht="45" hidden="1" customHeight="1">
      <c r="B133" s="19"/>
      <c r="C133" s="32" t="s">
        <v>92</v>
      </c>
      <c r="D133" s="8">
        <v>8</v>
      </c>
      <c r="E133" s="145"/>
      <c r="F133" s="56"/>
      <c r="G133" s="136"/>
      <c r="H133" s="137"/>
      <c r="I133" s="127"/>
      <c r="J133" s="58"/>
      <c r="K133" s="58"/>
      <c r="L133" s="58"/>
      <c r="M133" s="4"/>
      <c r="P133" s="130"/>
      <c r="Q133" s="134"/>
      <c r="R133" s="93" t="str">
        <f t="shared" si="117"/>
        <v/>
      </c>
      <c r="S133" s="110" t="str">
        <f t="shared" si="130"/>
        <v/>
      </c>
      <c r="T133" s="65" t="str">
        <f t="shared" si="131"/>
        <v/>
      </c>
      <c r="U133" s="77"/>
      <c r="V133" s="77" t="str">
        <f t="shared" si="132"/>
        <v/>
      </c>
      <c r="W133" s="77" t="str">
        <f t="shared" si="133"/>
        <v/>
      </c>
      <c r="X133" s="77"/>
      <c r="Y133" s="77"/>
      <c r="Z133" s="77"/>
      <c r="AA133" s="77"/>
      <c r="AB133" s="108"/>
      <c r="AD133" s="130"/>
      <c r="AE133" s="134"/>
      <c r="AF133" s="93" t="str">
        <f t="shared" si="118"/>
        <v/>
      </c>
      <c r="AG133" s="110" t="str">
        <f t="shared" si="113"/>
        <v/>
      </c>
      <c r="AH133" s="65" t="str">
        <f t="shared" si="114"/>
        <v/>
      </c>
      <c r="AI133" s="77"/>
      <c r="AJ133" s="77" t="str">
        <f t="shared" si="134"/>
        <v/>
      </c>
      <c r="AK133" s="77" t="str">
        <f t="shared" si="135"/>
        <v/>
      </c>
      <c r="AL133" s="77"/>
      <c r="AM133" s="77"/>
      <c r="AN133" s="77"/>
      <c r="AO133" s="77"/>
      <c r="AP133" s="108"/>
      <c r="AQ133"/>
      <c r="AR133" s="130"/>
      <c r="AS133" s="134"/>
      <c r="AT133" s="93" t="str">
        <f t="shared" si="136"/>
        <v/>
      </c>
      <c r="AU133" s="110" t="str">
        <f t="shared" si="95"/>
        <v/>
      </c>
      <c r="AV133" s="65" t="str">
        <f t="shared" si="96"/>
        <v/>
      </c>
      <c r="AW133" s="77"/>
      <c r="AX133" s="77" t="str">
        <f t="shared" si="137"/>
        <v/>
      </c>
      <c r="AY133" s="77" t="str">
        <f t="shared" si="138"/>
        <v/>
      </c>
      <c r="AZ133" s="77"/>
      <c r="BA133" s="77"/>
      <c r="BB133" s="77"/>
      <c r="BC133" s="77"/>
      <c r="BD133" s="108"/>
      <c r="BE133" s="77"/>
      <c r="BG133" s="77"/>
    </row>
    <row r="134" spans="2:59" ht="45" hidden="1" customHeight="1">
      <c r="B134" s="19"/>
      <c r="C134" s="32" t="s">
        <v>92</v>
      </c>
      <c r="D134" s="8">
        <v>9</v>
      </c>
      <c r="E134" s="145"/>
      <c r="F134" s="56"/>
      <c r="G134" s="136"/>
      <c r="H134" s="137"/>
      <c r="I134" s="127"/>
      <c r="J134" s="58"/>
      <c r="K134" s="58"/>
      <c r="L134" s="58"/>
      <c r="M134" s="4"/>
      <c r="P134" s="130"/>
      <c r="Q134" s="134"/>
      <c r="R134" s="93" t="str">
        <f t="shared" si="117"/>
        <v/>
      </c>
      <c r="S134" s="110" t="str">
        <f t="shared" si="130"/>
        <v/>
      </c>
      <c r="T134" s="65" t="str">
        <f t="shared" si="131"/>
        <v/>
      </c>
      <c r="U134" s="77"/>
      <c r="V134" s="77" t="str">
        <f t="shared" si="132"/>
        <v/>
      </c>
      <c r="W134" s="77" t="str">
        <f t="shared" si="133"/>
        <v/>
      </c>
      <c r="X134" s="77"/>
      <c r="Y134" s="77"/>
      <c r="Z134" s="77"/>
      <c r="AA134" s="77"/>
      <c r="AB134" s="108"/>
      <c r="AD134" s="130"/>
      <c r="AE134" s="134"/>
      <c r="AF134" s="93" t="str">
        <f t="shared" si="118"/>
        <v/>
      </c>
      <c r="AG134" s="110" t="str">
        <f t="shared" si="113"/>
        <v/>
      </c>
      <c r="AH134" s="65" t="str">
        <f t="shared" si="114"/>
        <v/>
      </c>
      <c r="AI134" s="77"/>
      <c r="AJ134" s="77" t="str">
        <f t="shared" si="134"/>
        <v/>
      </c>
      <c r="AK134" s="77" t="str">
        <f t="shared" si="135"/>
        <v/>
      </c>
      <c r="AL134" s="77"/>
      <c r="AM134" s="77"/>
      <c r="AN134" s="77"/>
      <c r="AO134" s="77"/>
      <c r="AP134" s="108"/>
      <c r="AQ134"/>
      <c r="AR134" s="130"/>
      <c r="AS134" s="134"/>
      <c r="AT134" s="93" t="str">
        <f t="shared" si="136"/>
        <v/>
      </c>
      <c r="AU134" s="110" t="str">
        <f t="shared" si="95"/>
        <v/>
      </c>
      <c r="AV134" s="65" t="str">
        <f t="shared" si="96"/>
        <v/>
      </c>
      <c r="AW134" s="77"/>
      <c r="AX134" s="77" t="str">
        <f t="shared" si="137"/>
        <v/>
      </c>
      <c r="AY134" s="77" t="str">
        <f t="shared" si="138"/>
        <v/>
      </c>
      <c r="AZ134" s="77"/>
      <c r="BA134" s="77"/>
      <c r="BB134" s="77"/>
      <c r="BC134" s="77"/>
      <c r="BD134" s="108"/>
      <c r="BE134" s="77"/>
      <c r="BG134" s="77"/>
    </row>
    <row r="135" spans="2:59" ht="45" hidden="1" customHeight="1">
      <c r="B135" s="20"/>
      <c r="C135" s="32" t="s">
        <v>92</v>
      </c>
      <c r="D135" s="25">
        <v>10</v>
      </c>
      <c r="E135" s="146"/>
      <c r="F135" s="7"/>
      <c r="G135" s="138"/>
      <c r="H135" s="139"/>
      <c r="I135" s="140"/>
      <c r="J135" s="58"/>
      <c r="K135" s="58"/>
      <c r="L135" s="58"/>
      <c r="M135" s="4"/>
      <c r="P135" s="131"/>
      <c r="Q135" s="135"/>
      <c r="R135" s="97" t="str">
        <f t="shared" si="117"/>
        <v/>
      </c>
      <c r="S135" s="111" t="str">
        <f t="shared" si="130"/>
        <v/>
      </c>
      <c r="T135" s="66" t="str">
        <f t="shared" si="131"/>
        <v/>
      </c>
      <c r="U135" s="77"/>
      <c r="V135" s="77" t="str">
        <f t="shared" si="132"/>
        <v/>
      </c>
      <c r="W135" s="77" t="str">
        <f t="shared" si="133"/>
        <v/>
      </c>
      <c r="X135" s="78"/>
      <c r="Y135" s="78"/>
      <c r="Z135" s="78"/>
      <c r="AA135" s="78"/>
      <c r="AB135" s="109"/>
      <c r="AD135" s="131"/>
      <c r="AE135" s="135"/>
      <c r="AF135" s="97" t="str">
        <f t="shared" si="118"/>
        <v/>
      </c>
      <c r="AG135" s="111" t="str">
        <f t="shared" si="113"/>
        <v/>
      </c>
      <c r="AH135" s="66" t="str">
        <f t="shared" si="114"/>
        <v/>
      </c>
      <c r="AI135" s="77"/>
      <c r="AJ135" s="77" t="str">
        <f t="shared" si="134"/>
        <v/>
      </c>
      <c r="AK135" s="77" t="str">
        <f t="shared" si="135"/>
        <v/>
      </c>
      <c r="AL135" s="78"/>
      <c r="AM135" s="78"/>
      <c r="AN135" s="78"/>
      <c r="AO135" s="78"/>
      <c r="AP135" s="109"/>
      <c r="AQ135"/>
      <c r="AR135" s="131"/>
      <c r="AS135" s="135"/>
      <c r="AT135" s="97" t="str">
        <f t="shared" si="136"/>
        <v/>
      </c>
      <c r="AU135" s="111" t="str">
        <f t="shared" si="95"/>
        <v/>
      </c>
      <c r="AV135" s="66" t="str">
        <f t="shared" si="96"/>
        <v/>
      </c>
      <c r="AW135" s="77"/>
      <c r="AX135" s="77" t="str">
        <f t="shared" si="137"/>
        <v/>
      </c>
      <c r="AY135" s="77" t="str">
        <f t="shared" si="138"/>
        <v/>
      </c>
      <c r="AZ135" s="78"/>
      <c r="BA135" s="78"/>
      <c r="BB135" s="78"/>
      <c r="BC135" s="78"/>
      <c r="BD135" s="109"/>
      <c r="BE135" s="77"/>
      <c r="BG135" s="77"/>
    </row>
    <row r="136" spans="2:59" ht="99" customHeight="1">
      <c r="B136" s="23" t="s">
        <v>96</v>
      </c>
      <c r="C136" s="71" t="s">
        <v>97</v>
      </c>
      <c r="D136" s="22">
        <v>1</v>
      </c>
      <c r="E136" s="173" t="s">
        <v>98</v>
      </c>
      <c r="F136" s="141" t="s">
        <v>70</v>
      </c>
      <c r="G136" s="153" t="s">
        <v>99</v>
      </c>
      <c r="H136" s="142">
        <v>0.55434605676080206</v>
      </c>
      <c r="I136" s="154"/>
      <c r="J136" s="148"/>
      <c r="K136" s="141"/>
      <c r="L136" s="148"/>
      <c r="M136" s="4"/>
      <c r="P136" s="155" t="s">
        <v>56</v>
      </c>
      <c r="Q136" s="133">
        <v>126</v>
      </c>
      <c r="R136" s="156" t="str">
        <f t="shared" si="117"/>
        <v>m²</v>
      </c>
      <c r="S136" s="96">
        <f t="shared" si="130"/>
        <v>69.847603151861065</v>
      </c>
      <c r="T136" s="157" t="str">
        <f t="shared" si="131"/>
        <v/>
      </c>
      <c r="U136" s="77"/>
      <c r="V136" s="158">
        <f>IF(P136="x",S136,"")</f>
        <v>69.847603151861065</v>
      </c>
      <c r="W136" s="158" t="str">
        <f>IF(P136="x",T136,"")</f>
        <v/>
      </c>
      <c r="X136" s="159">
        <f>_xlfn.MINIFS(S136:S145,S136:S145,"&gt;"&amp;0)</f>
        <v>69.847603151861065</v>
      </c>
      <c r="Y136" s="158" t="str">
        <f>_xlfn.XLOOKUP(X136,S136:S145,T136:T145,"",0,1)</f>
        <v/>
      </c>
      <c r="Z136" s="158" t="str">
        <f>_xlfn.XLOOKUP(AA136,T136:T145,S136:S145,"",0,1)</f>
        <v/>
      </c>
      <c r="AA136" s="158">
        <f>_xlfn.MINIFS(T136:T145,T136:T145,"&gt;"&amp;0)</f>
        <v>0</v>
      </c>
      <c r="AB136" s="160">
        <f>MAX(S136:S145)</f>
        <v>69.847603151861065</v>
      </c>
      <c r="AD136" s="155"/>
      <c r="AE136" s="133"/>
      <c r="AF136" s="156" t="str">
        <f t="shared" si="118"/>
        <v>m²</v>
      </c>
      <c r="AG136" s="96">
        <f t="shared" si="113"/>
        <v>0</v>
      </c>
      <c r="AH136" s="157" t="str">
        <f t="shared" si="114"/>
        <v/>
      </c>
      <c r="AI136" s="77"/>
      <c r="AJ136" s="158" t="str">
        <f>IF(AD136="x",AG136,"")</f>
        <v/>
      </c>
      <c r="AK136" s="158" t="str">
        <f>IF(AD136="x",AH136,"")</f>
        <v/>
      </c>
      <c r="AL136" s="159">
        <f>_xlfn.MINIFS(AG136:AG145,AG136:AG145,"&gt;"&amp;0)</f>
        <v>0</v>
      </c>
      <c r="AM136" s="158" t="str">
        <f>_xlfn.XLOOKUP(AL136,AG136:AG145,AH136:AH145,"",0,1)</f>
        <v/>
      </c>
      <c r="AN136" s="158" t="str">
        <f>_xlfn.XLOOKUP(AO136,AH136:AH145,AG136:AG145,"",0,1)</f>
        <v/>
      </c>
      <c r="AO136" s="158">
        <f>_xlfn.MINIFS(AH136:AH145,AH136:AH145,"&gt;"&amp;0)</f>
        <v>0</v>
      </c>
      <c r="AP136" s="160">
        <f>MAX(AG136:AG145)</f>
        <v>0</v>
      </c>
      <c r="AQ136"/>
      <c r="AR136" s="155"/>
      <c r="AS136" s="133"/>
      <c r="AT136" s="156" t="str">
        <f t="shared" ref="AT136:AT174" si="139">IF($F136="","",$F136)</f>
        <v>m²</v>
      </c>
      <c r="AU136" s="96">
        <f t="shared" ref="AU136:AU172" si="140">IF($H136="","",$H136*AS136)</f>
        <v>0</v>
      </c>
      <c r="AV136" s="157" t="str">
        <f t="shared" ref="AV136:AV172" si="141">IF($I136="","",$I136*AS136)</f>
        <v/>
      </c>
      <c r="AW136" s="77"/>
      <c r="AX136" s="158" t="str">
        <f>IF(AR136="x",AU136,"")</f>
        <v/>
      </c>
      <c r="AY136" s="158" t="str">
        <f>IF(AR136="x",AV136,"")</f>
        <v/>
      </c>
      <c r="AZ136" s="159">
        <f>_xlfn.MINIFS(AU136:AU145,AU136:AU145,"&gt;"&amp;0)</f>
        <v>0</v>
      </c>
      <c r="BA136" s="158" t="str">
        <f>_xlfn.XLOOKUP(AZ136,AU136:AU145,AV136:AV145,"",0,1)</f>
        <v/>
      </c>
      <c r="BB136" s="158" t="str">
        <f>_xlfn.XLOOKUP(BC136,AV136:AV145,AU136:AU145,"",0,1)</f>
        <v/>
      </c>
      <c r="BC136" s="158">
        <f>_xlfn.MINIFS(AV136:AV145,AV136:AV145,"&gt;"&amp;0)</f>
        <v>0</v>
      </c>
      <c r="BD136" s="160">
        <f>MAX(AU136:AU145)</f>
        <v>0</v>
      </c>
      <c r="BE136" s="77"/>
      <c r="BG136" s="77"/>
    </row>
    <row r="137" spans="2:59" ht="87.75" hidden="1" customHeight="1">
      <c r="B137" s="5"/>
      <c r="C137" s="32" t="s">
        <v>97</v>
      </c>
      <c r="D137" s="8">
        <v>2</v>
      </c>
      <c r="E137" s="145"/>
      <c r="F137" s="56"/>
      <c r="G137" s="136"/>
      <c r="H137" s="137"/>
      <c r="I137" s="127"/>
      <c r="J137" s="58"/>
      <c r="K137" s="56"/>
      <c r="L137" s="58"/>
      <c r="M137" s="4"/>
      <c r="P137" s="128"/>
      <c r="Q137" s="134"/>
      <c r="R137" s="93" t="str">
        <f t="shared" si="117"/>
        <v/>
      </c>
      <c r="S137" s="110" t="str">
        <f t="shared" si="130"/>
        <v/>
      </c>
      <c r="T137" s="65" t="str">
        <f t="shared" si="131"/>
        <v/>
      </c>
      <c r="U137" s="77"/>
      <c r="V137" s="77" t="str">
        <f t="shared" ref="V137:V145" si="142">IF(P137="x",S137,"")</f>
        <v/>
      </c>
      <c r="W137" s="77" t="str">
        <f t="shared" ref="W137:W145" si="143">IF(P137="x",T137,"")</f>
        <v/>
      </c>
      <c r="X137" s="77"/>
      <c r="Y137" s="77"/>
      <c r="Z137" s="77"/>
      <c r="AA137" s="77"/>
      <c r="AB137" s="108"/>
      <c r="AD137" s="128"/>
      <c r="AE137" s="134"/>
      <c r="AF137" s="93" t="str">
        <f t="shared" si="118"/>
        <v/>
      </c>
      <c r="AG137" s="110" t="str">
        <f t="shared" si="113"/>
        <v/>
      </c>
      <c r="AH137" s="65" t="str">
        <f t="shared" si="114"/>
        <v/>
      </c>
      <c r="AI137" s="77"/>
      <c r="AJ137" s="77" t="str">
        <f t="shared" ref="AJ137:AJ145" si="144">IF(AD137="x",AG137,"")</f>
        <v/>
      </c>
      <c r="AK137" s="77" t="str">
        <f t="shared" ref="AK137:AK145" si="145">IF(AD137="x",AH137,"")</f>
        <v/>
      </c>
      <c r="AL137" s="77"/>
      <c r="AM137" s="77"/>
      <c r="AN137" s="77"/>
      <c r="AO137" s="77"/>
      <c r="AP137" s="108"/>
      <c r="AQ137"/>
      <c r="AR137" s="128"/>
      <c r="AS137" s="134"/>
      <c r="AT137" s="93" t="str">
        <f t="shared" si="139"/>
        <v/>
      </c>
      <c r="AU137" s="110" t="str">
        <f t="shared" si="140"/>
        <v/>
      </c>
      <c r="AV137" s="65" t="str">
        <f t="shared" si="141"/>
        <v/>
      </c>
      <c r="AW137" s="77"/>
      <c r="AX137" s="77" t="str">
        <f t="shared" ref="AX137:AX145" si="146">IF(AR137="x",AU137,"")</f>
        <v/>
      </c>
      <c r="AY137" s="77" t="str">
        <f t="shared" ref="AY137:AY145" si="147">IF(AR137="x",AV137,"")</f>
        <v/>
      </c>
      <c r="AZ137" s="77"/>
      <c r="BA137" s="77"/>
      <c r="BB137" s="77"/>
      <c r="BC137" s="77"/>
      <c r="BD137" s="108"/>
      <c r="BE137" s="77"/>
      <c r="BG137" s="77"/>
    </row>
    <row r="138" spans="2:59" ht="70.5" hidden="1" customHeight="1">
      <c r="B138" s="5"/>
      <c r="C138" s="32" t="s">
        <v>97</v>
      </c>
      <c r="D138" s="8">
        <v>3</v>
      </c>
      <c r="E138" s="145"/>
      <c r="F138" s="56"/>
      <c r="G138" s="136"/>
      <c r="H138" s="137"/>
      <c r="I138" s="127"/>
      <c r="J138" s="58"/>
      <c r="K138" s="56"/>
      <c r="L138" s="58"/>
      <c r="M138" s="4"/>
      <c r="P138" s="128"/>
      <c r="Q138" s="134"/>
      <c r="R138" s="93" t="str">
        <f t="shared" si="117"/>
        <v/>
      </c>
      <c r="S138" s="110" t="str">
        <f t="shared" si="130"/>
        <v/>
      </c>
      <c r="T138" s="65" t="str">
        <f t="shared" si="131"/>
        <v/>
      </c>
      <c r="U138" s="77"/>
      <c r="V138" s="77" t="str">
        <f t="shared" si="142"/>
        <v/>
      </c>
      <c r="W138" s="77" t="str">
        <f t="shared" si="143"/>
        <v/>
      </c>
      <c r="X138" s="77"/>
      <c r="Y138" s="77"/>
      <c r="Z138" s="77"/>
      <c r="AA138" s="77"/>
      <c r="AB138" s="108"/>
      <c r="AD138" s="128"/>
      <c r="AE138" s="134"/>
      <c r="AF138" s="93" t="str">
        <f t="shared" si="118"/>
        <v/>
      </c>
      <c r="AG138" s="110" t="str">
        <f t="shared" si="113"/>
        <v/>
      </c>
      <c r="AH138" s="65" t="str">
        <f t="shared" si="114"/>
        <v/>
      </c>
      <c r="AI138" s="77"/>
      <c r="AJ138" s="77" t="str">
        <f t="shared" si="144"/>
        <v/>
      </c>
      <c r="AK138" s="77" t="str">
        <f t="shared" si="145"/>
        <v/>
      </c>
      <c r="AL138" s="77"/>
      <c r="AM138" s="77"/>
      <c r="AN138" s="77"/>
      <c r="AO138" s="77"/>
      <c r="AP138" s="108"/>
      <c r="AQ138"/>
      <c r="AR138" s="128"/>
      <c r="AS138" s="134"/>
      <c r="AT138" s="93" t="str">
        <f t="shared" si="139"/>
        <v/>
      </c>
      <c r="AU138" s="110" t="str">
        <f t="shared" si="140"/>
        <v/>
      </c>
      <c r="AV138" s="65" t="str">
        <f t="shared" si="141"/>
        <v/>
      </c>
      <c r="AW138" s="77"/>
      <c r="AX138" s="77" t="str">
        <f t="shared" si="146"/>
        <v/>
      </c>
      <c r="AY138" s="77" t="str">
        <f t="shared" si="147"/>
        <v/>
      </c>
      <c r="AZ138" s="77"/>
      <c r="BA138" s="77"/>
      <c r="BB138" s="77"/>
      <c r="BC138" s="77"/>
      <c r="BD138" s="108"/>
      <c r="BE138" s="77"/>
      <c r="BG138" s="77"/>
    </row>
    <row r="139" spans="2:59" ht="84.75" hidden="1" customHeight="1">
      <c r="B139" s="5"/>
      <c r="C139" s="32" t="s">
        <v>97</v>
      </c>
      <c r="D139" s="8">
        <v>4</v>
      </c>
      <c r="E139" s="145" t="s">
        <v>100</v>
      </c>
      <c r="F139" s="56" t="s">
        <v>70</v>
      </c>
      <c r="G139" s="136" t="s">
        <v>101</v>
      </c>
      <c r="H139" s="137"/>
      <c r="I139" s="127"/>
      <c r="J139" s="58"/>
      <c r="K139" s="56"/>
      <c r="L139" s="58"/>
      <c r="M139" s="4"/>
      <c r="P139" s="128"/>
      <c r="Q139" s="134">
        <v>129</v>
      </c>
      <c r="R139" s="93" t="str">
        <f t="shared" si="117"/>
        <v>m²</v>
      </c>
      <c r="S139" s="110" t="str">
        <f t="shared" si="130"/>
        <v/>
      </c>
      <c r="T139" s="65" t="str">
        <f t="shared" si="131"/>
        <v/>
      </c>
      <c r="U139" s="77"/>
      <c r="V139" s="77" t="str">
        <f t="shared" si="142"/>
        <v/>
      </c>
      <c r="W139" s="77" t="str">
        <f t="shared" si="143"/>
        <v/>
      </c>
      <c r="X139" s="77"/>
      <c r="Y139" s="77"/>
      <c r="Z139" s="77"/>
      <c r="AA139" s="77"/>
      <c r="AB139" s="108"/>
      <c r="AD139" s="128"/>
      <c r="AE139" s="134"/>
      <c r="AF139" s="93" t="str">
        <f t="shared" si="118"/>
        <v>m²</v>
      </c>
      <c r="AG139" s="110" t="str">
        <f t="shared" si="113"/>
        <v/>
      </c>
      <c r="AH139" s="65" t="str">
        <f t="shared" si="114"/>
        <v/>
      </c>
      <c r="AI139" s="77"/>
      <c r="AJ139" s="77" t="str">
        <f t="shared" si="144"/>
        <v/>
      </c>
      <c r="AK139" s="77" t="str">
        <f t="shared" si="145"/>
        <v/>
      </c>
      <c r="AL139" s="77"/>
      <c r="AM139" s="77"/>
      <c r="AN139" s="77"/>
      <c r="AO139" s="77"/>
      <c r="AP139" s="108"/>
      <c r="AQ139"/>
      <c r="AR139" s="128"/>
      <c r="AS139" s="134"/>
      <c r="AT139" s="93" t="str">
        <f t="shared" si="139"/>
        <v>m²</v>
      </c>
      <c r="AU139" s="110" t="str">
        <f t="shared" si="140"/>
        <v/>
      </c>
      <c r="AV139" s="65" t="str">
        <f t="shared" si="141"/>
        <v/>
      </c>
      <c r="AW139" s="77"/>
      <c r="AX139" s="77" t="str">
        <f t="shared" si="146"/>
        <v/>
      </c>
      <c r="AY139" s="77" t="str">
        <f t="shared" si="147"/>
        <v/>
      </c>
      <c r="AZ139" s="77"/>
      <c r="BA139" s="77"/>
      <c r="BB139" s="77"/>
      <c r="BC139" s="77"/>
      <c r="BD139" s="108"/>
      <c r="BE139" s="77"/>
      <c r="BG139" s="77"/>
    </row>
    <row r="140" spans="2:59" ht="62.25" hidden="1" customHeight="1">
      <c r="B140" s="5"/>
      <c r="C140" s="32" t="s">
        <v>97</v>
      </c>
      <c r="D140" s="8">
        <v>5</v>
      </c>
      <c r="E140" s="145" t="s">
        <v>102</v>
      </c>
      <c r="F140" s="56" t="s">
        <v>70</v>
      </c>
      <c r="G140" s="136" t="s">
        <v>103</v>
      </c>
      <c r="H140" s="137"/>
      <c r="I140" s="127"/>
      <c r="J140" s="58"/>
      <c r="K140" s="56"/>
      <c r="L140" s="58"/>
      <c r="M140" s="4"/>
      <c r="P140" s="128"/>
      <c r="Q140" s="134">
        <v>129</v>
      </c>
      <c r="R140" s="93" t="str">
        <f t="shared" si="117"/>
        <v>m²</v>
      </c>
      <c r="S140" s="110" t="str">
        <f t="shared" si="130"/>
        <v/>
      </c>
      <c r="T140" s="65" t="str">
        <f t="shared" si="131"/>
        <v/>
      </c>
      <c r="U140" s="77"/>
      <c r="V140" s="77" t="str">
        <f t="shared" si="142"/>
        <v/>
      </c>
      <c r="W140" s="77" t="str">
        <f t="shared" si="143"/>
        <v/>
      </c>
      <c r="X140" s="77"/>
      <c r="Y140" s="77"/>
      <c r="Z140" s="77"/>
      <c r="AA140" s="77"/>
      <c r="AB140" s="108"/>
      <c r="AD140" s="128"/>
      <c r="AE140" s="134"/>
      <c r="AF140" s="93" t="str">
        <f t="shared" si="118"/>
        <v>m²</v>
      </c>
      <c r="AG140" s="110" t="str">
        <f t="shared" si="113"/>
        <v/>
      </c>
      <c r="AH140" s="65" t="str">
        <f t="shared" si="114"/>
        <v/>
      </c>
      <c r="AI140" s="77"/>
      <c r="AJ140" s="77" t="str">
        <f t="shared" si="144"/>
        <v/>
      </c>
      <c r="AK140" s="77" t="str">
        <f t="shared" si="145"/>
        <v/>
      </c>
      <c r="AL140" s="77"/>
      <c r="AM140" s="77"/>
      <c r="AN140" s="77"/>
      <c r="AO140" s="77"/>
      <c r="AP140" s="108"/>
      <c r="AQ140"/>
      <c r="AR140" s="128"/>
      <c r="AS140" s="134"/>
      <c r="AT140" s="93" t="str">
        <f t="shared" si="139"/>
        <v>m²</v>
      </c>
      <c r="AU140" s="110" t="str">
        <f t="shared" si="140"/>
        <v/>
      </c>
      <c r="AV140" s="65" t="str">
        <f t="shared" si="141"/>
        <v/>
      </c>
      <c r="AW140" s="77"/>
      <c r="AX140" s="77" t="str">
        <f t="shared" si="146"/>
        <v/>
      </c>
      <c r="AY140" s="77" t="str">
        <f t="shared" si="147"/>
        <v/>
      </c>
      <c r="AZ140" s="77"/>
      <c r="BA140" s="77"/>
      <c r="BB140" s="77"/>
      <c r="BC140" s="77"/>
      <c r="BD140" s="108"/>
      <c r="BE140" s="77"/>
      <c r="BG140" s="77"/>
    </row>
    <row r="141" spans="2:59" ht="45" hidden="1" customHeight="1">
      <c r="B141" s="5"/>
      <c r="C141" s="32" t="s">
        <v>97</v>
      </c>
      <c r="D141" s="8">
        <v>6</v>
      </c>
      <c r="E141" s="145"/>
      <c r="F141" s="56"/>
      <c r="G141" s="136"/>
      <c r="H141" s="137"/>
      <c r="I141" s="127"/>
      <c r="J141" s="58"/>
      <c r="K141" s="56"/>
      <c r="L141" s="58"/>
      <c r="M141" s="4"/>
      <c r="P141" s="128"/>
      <c r="Q141" s="134"/>
      <c r="R141" s="93" t="str">
        <f t="shared" si="117"/>
        <v/>
      </c>
      <c r="S141" s="110" t="str">
        <f t="shared" si="130"/>
        <v/>
      </c>
      <c r="T141" s="65" t="str">
        <f t="shared" si="131"/>
        <v/>
      </c>
      <c r="U141" s="77"/>
      <c r="V141" s="77" t="str">
        <f t="shared" si="142"/>
        <v/>
      </c>
      <c r="W141" s="77" t="str">
        <f t="shared" si="143"/>
        <v/>
      </c>
      <c r="X141" s="77"/>
      <c r="Y141" s="77"/>
      <c r="Z141" s="77"/>
      <c r="AA141" s="77"/>
      <c r="AB141" s="108"/>
      <c r="AD141" s="128"/>
      <c r="AE141" s="134"/>
      <c r="AF141" s="93" t="str">
        <f t="shared" si="118"/>
        <v/>
      </c>
      <c r="AG141" s="110" t="str">
        <f t="shared" si="113"/>
        <v/>
      </c>
      <c r="AH141" s="65" t="str">
        <f t="shared" si="114"/>
        <v/>
      </c>
      <c r="AI141" s="77"/>
      <c r="AJ141" s="77" t="str">
        <f t="shared" si="144"/>
        <v/>
      </c>
      <c r="AK141" s="77" t="str">
        <f t="shared" si="145"/>
        <v/>
      </c>
      <c r="AL141" s="77"/>
      <c r="AM141" s="77"/>
      <c r="AN141" s="77"/>
      <c r="AO141" s="77"/>
      <c r="AP141" s="108"/>
      <c r="AQ141"/>
      <c r="AR141" s="128"/>
      <c r="AS141" s="134"/>
      <c r="AT141" s="93" t="str">
        <f t="shared" si="139"/>
        <v/>
      </c>
      <c r="AU141" s="110" t="str">
        <f t="shared" si="140"/>
        <v/>
      </c>
      <c r="AV141" s="65" t="str">
        <f t="shared" si="141"/>
        <v/>
      </c>
      <c r="AW141" s="77"/>
      <c r="AX141" s="77" t="str">
        <f t="shared" si="146"/>
        <v/>
      </c>
      <c r="AY141" s="77" t="str">
        <f t="shared" si="147"/>
        <v/>
      </c>
      <c r="AZ141" s="77"/>
      <c r="BA141" s="77"/>
      <c r="BB141" s="77"/>
      <c r="BC141" s="77"/>
      <c r="BD141" s="108"/>
      <c r="BE141" s="77"/>
      <c r="BG141" s="77"/>
    </row>
    <row r="142" spans="2:59" ht="45" hidden="1" customHeight="1">
      <c r="B142" s="5"/>
      <c r="C142" s="32" t="s">
        <v>97</v>
      </c>
      <c r="D142" s="8">
        <v>7</v>
      </c>
      <c r="E142" s="145"/>
      <c r="F142" s="56"/>
      <c r="G142" s="136"/>
      <c r="H142" s="137"/>
      <c r="I142" s="127"/>
      <c r="J142" s="58"/>
      <c r="K142" s="56"/>
      <c r="L142" s="58"/>
      <c r="M142" s="4"/>
      <c r="P142" s="128"/>
      <c r="Q142" s="134"/>
      <c r="R142" s="93" t="str">
        <f t="shared" si="117"/>
        <v/>
      </c>
      <c r="S142" s="110" t="str">
        <f t="shared" si="130"/>
        <v/>
      </c>
      <c r="T142" s="65" t="str">
        <f t="shared" si="131"/>
        <v/>
      </c>
      <c r="U142" s="77"/>
      <c r="V142" s="77" t="str">
        <f t="shared" si="142"/>
        <v/>
      </c>
      <c r="W142" s="77" t="str">
        <f t="shared" si="143"/>
        <v/>
      </c>
      <c r="X142" s="77"/>
      <c r="Y142" s="77"/>
      <c r="Z142" s="77"/>
      <c r="AA142" s="77"/>
      <c r="AB142" s="108"/>
      <c r="AD142" s="128"/>
      <c r="AE142" s="134"/>
      <c r="AF142" s="93" t="str">
        <f t="shared" si="118"/>
        <v/>
      </c>
      <c r="AG142" s="110" t="str">
        <f t="shared" si="113"/>
        <v/>
      </c>
      <c r="AH142" s="65" t="str">
        <f t="shared" si="114"/>
        <v/>
      </c>
      <c r="AI142" s="77"/>
      <c r="AJ142" s="77" t="str">
        <f t="shared" si="144"/>
        <v/>
      </c>
      <c r="AK142" s="77" t="str">
        <f t="shared" si="145"/>
        <v/>
      </c>
      <c r="AL142" s="77"/>
      <c r="AM142" s="77"/>
      <c r="AN142" s="77"/>
      <c r="AO142" s="77"/>
      <c r="AP142" s="108"/>
      <c r="AQ142"/>
      <c r="AR142" s="128"/>
      <c r="AS142" s="134"/>
      <c r="AT142" s="93" t="str">
        <f t="shared" si="139"/>
        <v/>
      </c>
      <c r="AU142" s="110" t="str">
        <f t="shared" si="140"/>
        <v/>
      </c>
      <c r="AV142" s="65" t="str">
        <f t="shared" si="141"/>
        <v/>
      </c>
      <c r="AW142" s="77"/>
      <c r="AX142" s="77" t="str">
        <f t="shared" si="146"/>
        <v/>
      </c>
      <c r="AY142" s="77" t="str">
        <f t="shared" si="147"/>
        <v/>
      </c>
      <c r="AZ142" s="77"/>
      <c r="BA142" s="77"/>
      <c r="BB142" s="77"/>
      <c r="BC142" s="77"/>
      <c r="BD142" s="108"/>
      <c r="BE142" s="77"/>
      <c r="BG142" s="77"/>
    </row>
    <row r="143" spans="2:59" ht="45" hidden="1" customHeight="1">
      <c r="B143" s="5"/>
      <c r="C143" s="32" t="s">
        <v>97</v>
      </c>
      <c r="D143" s="8">
        <v>8</v>
      </c>
      <c r="E143" s="145"/>
      <c r="F143" s="56"/>
      <c r="G143" s="136"/>
      <c r="H143" s="137"/>
      <c r="I143" s="127"/>
      <c r="J143" s="58"/>
      <c r="K143" s="56"/>
      <c r="L143" s="58"/>
      <c r="M143" s="4"/>
      <c r="P143" s="128"/>
      <c r="Q143" s="134"/>
      <c r="R143" s="93" t="str">
        <f t="shared" si="117"/>
        <v/>
      </c>
      <c r="S143" s="110" t="str">
        <f t="shared" si="130"/>
        <v/>
      </c>
      <c r="T143" s="65" t="str">
        <f t="shared" si="131"/>
        <v/>
      </c>
      <c r="U143" s="77"/>
      <c r="V143" s="77" t="str">
        <f t="shared" si="142"/>
        <v/>
      </c>
      <c r="W143" s="77" t="str">
        <f t="shared" si="143"/>
        <v/>
      </c>
      <c r="X143" s="77"/>
      <c r="Y143" s="77"/>
      <c r="Z143" s="77"/>
      <c r="AA143" s="77"/>
      <c r="AB143" s="108"/>
      <c r="AD143" s="128"/>
      <c r="AE143" s="134"/>
      <c r="AF143" s="93" t="str">
        <f t="shared" si="118"/>
        <v/>
      </c>
      <c r="AG143" s="110" t="str">
        <f t="shared" si="113"/>
        <v/>
      </c>
      <c r="AH143" s="65" t="str">
        <f t="shared" si="114"/>
        <v/>
      </c>
      <c r="AI143" s="77"/>
      <c r="AJ143" s="77" t="str">
        <f t="shared" si="144"/>
        <v/>
      </c>
      <c r="AK143" s="77" t="str">
        <f t="shared" si="145"/>
        <v/>
      </c>
      <c r="AL143" s="77"/>
      <c r="AM143" s="77"/>
      <c r="AN143" s="77"/>
      <c r="AO143" s="77"/>
      <c r="AP143" s="108"/>
      <c r="AQ143"/>
      <c r="AR143" s="128"/>
      <c r="AS143" s="134"/>
      <c r="AT143" s="93" t="str">
        <f t="shared" si="139"/>
        <v/>
      </c>
      <c r="AU143" s="110" t="str">
        <f t="shared" si="140"/>
        <v/>
      </c>
      <c r="AV143" s="65" t="str">
        <f t="shared" si="141"/>
        <v/>
      </c>
      <c r="AW143" s="77"/>
      <c r="AX143" s="77" t="str">
        <f t="shared" si="146"/>
        <v/>
      </c>
      <c r="AY143" s="77" t="str">
        <f t="shared" si="147"/>
        <v/>
      </c>
      <c r="AZ143" s="77"/>
      <c r="BA143" s="77"/>
      <c r="BB143" s="77"/>
      <c r="BC143" s="77"/>
      <c r="BD143" s="108"/>
      <c r="BE143" s="77"/>
      <c r="BG143" s="77"/>
    </row>
    <row r="144" spans="2:59" ht="45" hidden="1" customHeight="1">
      <c r="B144" s="5"/>
      <c r="C144" s="32" t="s">
        <v>97</v>
      </c>
      <c r="D144" s="8">
        <v>9</v>
      </c>
      <c r="E144" s="145"/>
      <c r="F144" s="56"/>
      <c r="G144" s="136"/>
      <c r="H144" s="137"/>
      <c r="I144" s="127"/>
      <c r="J144" s="58"/>
      <c r="K144" s="56"/>
      <c r="L144" s="58"/>
      <c r="M144" s="4"/>
      <c r="P144" s="128"/>
      <c r="Q144" s="134"/>
      <c r="R144" s="93" t="str">
        <f t="shared" si="117"/>
        <v/>
      </c>
      <c r="S144" s="110" t="str">
        <f t="shared" si="130"/>
        <v/>
      </c>
      <c r="T144" s="65" t="str">
        <f t="shared" si="131"/>
        <v/>
      </c>
      <c r="U144" s="77"/>
      <c r="V144" s="77" t="str">
        <f t="shared" si="142"/>
        <v/>
      </c>
      <c r="W144" s="77" t="str">
        <f t="shared" si="143"/>
        <v/>
      </c>
      <c r="X144" s="77"/>
      <c r="Y144" s="77"/>
      <c r="Z144" s="77"/>
      <c r="AA144" s="77"/>
      <c r="AB144" s="108"/>
      <c r="AD144" s="128"/>
      <c r="AE144" s="134"/>
      <c r="AF144" s="93" t="str">
        <f t="shared" si="118"/>
        <v/>
      </c>
      <c r="AG144" s="110" t="str">
        <f t="shared" si="113"/>
        <v/>
      </c>
      <c r="AH144" s="65" t="str">
        <f t="shared" si="114"/>
        <v/>
      </c>
      <c r="AI144" s="77"/>
      <c r="AJ144" s="77" t="str">
        <f t="shared" si="144"/>
        <v/>
      </c>
      <c r="AK144" s="77" t="str">
        <f t="shared" si="145"/>
        <v/>
      </c>
      <c r="AL144" s="77"/>
      <c r="AM144" s="77"/>
      <c r="AN144" s="77"/>
      <c r="AO144" s="77"/>
      <c r="AP144" s="108"/>
      <c r="AQ144"/>
      <c r="AR144" s="128"/>
      <c r="AS144" s="134"/>
      <c r="AT144" s="93" t="str">
        <f t="shared" si="139"/>
        <v/>
      </c>
      <c r="AU144" s="110" t="str">
        <f t="shared" si="140"/>
        <v/>
      </c>
      <c r="AV144" s="65" t="str">
        <f t="shared" si="141"/>
        <v/>
      </c>
      <c r="AW144" s="77"/>
      <c r="AX144" s="77" t="str">
        <f t="shared" si="146"/>
        <v/>
      </c>
      <c r="AY144" s="77" t="str">
        <f t="shared" si="147"/>
        <v/>
      </c>
      <c r="AZ144" s="77"/>
      <c r="BA144" s="77"/>
      <c r="BB144" s="77"/>
      <c r="BC144" s="77"/>
      <c r="BD144" s="108"/>
      <c r="BE144" s="77"/>
      <c r="BG144" s="77"/>
    </row>
    <row r="145" spans="2:59" ht="45" hidden="1" customHeight="1">
      <c r="B145" s="5"/>
      <c r="C145" s="32" t="s">
        <v>97</v>
      </c>
      <c r="D145" s="25">
        <v>10</v>
      </c>
      <c r="E145" s="146"/>
      <c r="F145" s="7"/>
      <c r="G145" s="138"/>
      <c r="H145" s="139"/>
      <c r="I145" s="140"/>
      <c r="J145" s="6"/>
      <c r="K145" s="56"/>
      <c r="L145" s="58"/>
      <c r="M145" s="4"/>
      <c r="P145" s="129"/>
      <c r="Q145" s="135"/>
      <c r="R145" s="97" t="str">
        <f t="shared" si="117"/>
        <v/>
      </c>
      <c r="S145" s="111" t="str">
        <f t="shared" si="130"/>
        <v/>
      </c>
      <c r="T145" s="66" t="str">
        <f t="shared" si="131"/>
        <v/>
      </c>
      <c r="U145" s="77"/>
      <c r="V145" s="77" t="str">
        <f t="shared" si="142"/>
        <v/>
      </c>
      <c r="W145" s="77" t="str">
        <f t="shared" si="143"/>
        <v/>
      </c>
      <c r="X145" s="78"/>
      <c r="Y145" s="78"/>
      <c r="Z145" s="78"/>
      <c r="AA145" s="78"/>
      <c r="AB145" s="109"/>
      <c r="AD145" s="129"/>
      <c r="AE145" s="135"/>
      <c r="AF145" s="97" t="str">
        <f t="shared" si="118"/>
        <v/>
      </c>
      <c r="AG145" s="111" t="str">
        <f t="shared" si="113"/>
        <v/>
      </c>
      <c r="AH145" s="66" t="str">
        <f t="shared" si="114"/>
        <v/>
      </c>
      <c r="AI145" s="77"/>
      <c r="AJ145" s="77" t="str">
        <f t="shared" si="144"/>
        <v/>
      </c>
      <c r="AK145" s="77" t="str">
        <f t="shared" si="145"/>
        <v/>
      </c>
      <c r="AL145" s="78"/>
      <c r="AM145" s="78"/>
      <c r="AN145" s="78"/>
      <c r="AO145" s="78"/>
      <c r="AP145" s="109"/>
      <c r="AQ145"/>
      <c r="AR145" s="129"/>
      <c r="AS145" s="135"/>
      <c r="AT145" s="97" t="str">
        <f t="shared" si="139"/>
        <v/>
      </c>
      <c r="AU145" s="111" t="str">
        <f t="shared" si="140"/>
        <v/>
      </c>
      <c r="AV145" s="66" t="str">
        <f t="shared" si="141"/>
        <v/>
      </c>
      <c r="AW145" s="77"/>
      <c r="AX145" s="77" t="str">
        <f t="shared" si="146"/>
        <v/>
      </c>
      <c r="AY145" s="77" t="str">
        <f t="shared" si="147"/>
        <v/>
      </c>
      <c r="AZ145" s="78"/>
      <c r="BA145" s="78"/>
      <c r="BB145" s="78"/>
      <c r="BC145" s="78"/>
      <c r="BD145" s="109"/>
      <c r="BE145" s="77"/>
      <c r="BG145" s="77"/>
    </row>
    <row r="146" spans="2:59" ht="58.5" customHeight="1">
      <c r="B146" s="21" t="s">
        <v>104</v>
      </c>
      <c r="C146" s="71" t="s">
        <v>97</v>
      </c>
      <c r="D146" s="22">
        <v>1</v>
      </c>
      <c r="E146" s="141" t="s">
        <v>105</v>
      </c>
      <c r="F146" s="141" t="s">
        <v>70</v>
      </c>
      <c r="G146" s="153" t="s">
        <v>106</v>
      </c>
      <c r="H146" s="142">
        <v>0.32074348256000002</v>
      </c>
      <c r="I146" s="154"/>
      <c r="J146" s="148"/>
      <c r="K146" s="148"/>
      <c r="L146" s="148"/>
      <c r="M146" s="4"/>
      <c r="P146" s="177" t="s">
        <v>56</v>
      </c>
      <c r="Q146" s="133">
        <v>126</v>
      </c>
      <c r="R146" s="156" t="str">
        <f t="shared" si="117"/>
        <v>m²</v>
      </c>
      <c r="S146" s="96">
        <f t="shared" si="130"/>
        <v>40.41367880256</v>
      </c>
      <c r="T146" s="157" t="str">
        <f t="shared" si="131"/>
        <v/>
      </c>
      <c r="U146" s="77"/>
      <c r="V146" s="158">
        <f>IF(P146="x",S146,"")</f>
        <v>40.41367880256</v>
      </c>
      <c r="W146" s="158" t="str">
        <f>IF(P146="x",T146,"")</f>
        <v/>
      </c>
      <c r="X146" s="159">
        <f>_xlfn.MINIFS(S146:S155,S146:S155,"&gt;"&amp;0)</f>
        <v>40.41367880256</v>
      </c>
      <c r="Y146" s="158" t="str">
        <f>_xlfn.XLOOKUP(X146,S146:S155,T146:T155,"",0,1)</f>
        <v/>
      </c>
      <c r="Z146" s="158" t="str">
        <f>_xlfn.XLOOKUP(AA146,T146:T155,S146:S155,"",0,1)</f>
        <v/>
      </c>
      <c r="AA146" s="158">
        <f>_xlfn.MINIFS(T146:T155,T146:T155,"&gt;"&amp;0)</f>
        <v>0</v>
      </c>
      <c r="AB146" s="160">
        <f>MAX(S146:S155)</f>
        <v>40.41367880256</v>
      </c>
      <c r="AD146" s="177"/>
      <c r="AE146" s="133"/>
      <c r="AF146" s="156" t="str">
        <f t="shared" si="118"/>
        <v>m²</v>
      </c>
      <c r="AG146" s="96">
        <f t="shared" si="113"/>
        <v>0</v>
      </c>
      <c r="AH146" s="157" t="str">
        <f t="shared" si="114"/>
        <v/>
      </c>
      <c r="AI146" s="77"/>
      <c r="AJ146" s="158" t="str">
        <f>IF(AD146="x",AG146,"")</f>
        <v/>
      </c>
      <c r="AK146" s="158" t="str">
        <f>IF(AD146="x",AH146,"")</f>
        <v/>
      </c>
      <c r="AL146" s="159">
        <f>_xlfn.MINIFS(AG146:AG155,AG146:AG155,"&gt;"&amp;0)</f>
        <v>0</v>
      </c>
      <c r="AM146" s="158" t="str">
        <f>_xlfn.XLOOKUP(AL146,AG146:AG155,AH146:AH155,"",0,1)</f>
        <v/>
      </c>
      <c r="AN146" s="158" t="str">
        <f>_xlfn.XLOOKUP(AO146,AH146:AH155,AG146:AG155,"",0,1)</f>
        <v/>
      </c>
      <c r="AO146" s="158">
        <f>_xlfn.MINIFS(AH146:AH155,AH146:AH155,"&gt;"&amp;0)</f>
        <v>0</v>
      </c>
      <c r="AP146" s="160">
        <f>MAX(AG146:AG155)</f>
        <v>0</v>
      </c>
      <c r="AQ146"/>
      <c r="AR146" s="177"/>
      <c r="AS146" s="133"/>
      <c r="AT146" s="156" t="str">
        <f t="shared" si="139"/>
        <v>m²</v>
      </c>
      <c r="AU146" s="96">
        <f t="shared" si="140"/>
        <v>0</v>
      </c>
      <c r="AV146" s="157" t="str">
        <f t="shared" si="141"/>
        <v/>
      </c>
      <c r="AW146" s="77"/>
      <c r="AX146" s="158" t="str">
        <f>IF(AR146="x",AU146,"")</f>
        <v/>
      </c>
      <c r="AY146" s="158" t="str">
        <f>IF(AR146="x",AV146,"")</f>
        <v/>
      </c>
      <c r="AZ146" s="159">
        <f>_xlfn.MINIFS(AU146:AU155,AU146:AU155,"&gt;"&amp;0)</f>
        <v>0</v>
      </c>
      <c r="BA146" s="158" t="str">
        <f>_xlfn.XLOOKUP(AZ146,AU146:AU155,AV146:AV155,"",0,1)</f>
        <v/>
      </c>
      <c r="BB146" s="158" t="str">
        <f>_xlfn.XLOOKUP(BC146,AV146:AV155,AU146:AU155,"",0,1)</f>
        <v/>
      </c>
      <c r="BC146" s="158">
        <f>_xlfn.MINIFS(AV146:AV155,AV146:AV155,"&gt;"&amp;0)</f>
        <v>0</v>
      </c>
      <c r="BD146" s="160">
        <f>MAX(AU146:AU155)</f>
        <v>0</v>
      </c>
      <c r="BE146" s="77"/>
      <c r="BG146" s="77"/>
    </row>
    <row r="147" spans="2:59" ht="45" hidden="1" customHeight="1">
      <c r="B147" s="5"/>
      <c r="C147" s="32" t="s">
        <v>97</v>
      </c>
      <c r="D147" s="8">
        <v>2</v>
      </c>
      <c r="E147" s="56"/>
      <c r="F147" s="56"/>
      <c r="G147" s="136"/>
      <c r="H147" s="137"/>
      <c r="I147" s="127"/>
      <c r="J147" s="58"/>
      <c r="K147" s="58"/>
      <c r="L147" s="58"/>
      <c r="M147" s="4"/>
      <c r="P147" s="132"/>
      <c r="Q147" s="134"/>
      <c r="R147" s="93" t="str">
        <f t="shared" si="117"/>
        <v/>
      </c>
      <c r="S147" s="110" t="str">
        <f t="shared" si="130"/>
        <v/>
      </c>
      <c r="T147" s="65" t="str">
        <f t="shared" si="131"/>
        <v/>
      </c>
      <c r="U147" s="77"/>
      <c r="V147" s="77" t="str">
        <f t="shared" ref="V147:V155" si="148">IF(P147="x",S147,"")</f>
        <v/>
      </c>
      <c r="W147" s="77" t="str">
        <f t="shared" ref="W147:W155" si="149">IF(P147="x",T147,"")</f>
        <v/>
      </c>
      <c r="X147" s="77"/>
      <c r="Y147" s="77"/>
      <c r="Z147" s="77"/>
      <c r="AA147" s="77"/>
      <c r="AB147" s="108"/>
      <c r="AC147" s="30" t="str">
        <f>IF(S147="x",#REF!,"")</f>
        <v/>
      </c>
      <c r="AD147" s="132"/>
      <c r="AE147" s="134"/>
      <c r="AF147" s="93" t="str">
        <f t="shared" si="118"/>
        <v/>
      </c>
      <c r="AG147" s="110" t="str">
        <f t="shared" si="113"/>
        <v/>
      </c>
      <c r="AH147" s="65" t="str">
        <f t="shared" si="114"/>
        <v/>
      </c>
      <c r="AI147" s="77"/>
      <c r="AJ147" s="77" t="str">
        <f t="shared" ref="AJ147:AJ155" si="150">IF(AD147="x",AG147,"")</f>
        <v/>
      </c>
      <c r="AK147" s="77" t="str">
        <f t="shared" ref="AK147:AK155" si="151">IF(AD147="x",AH147,"")</f>
        <v/>
      </c>
      <c r="AL147" s="77"/>
      <c r="AM147" s="77"/>
      <c r="AN147" s="77"/>
      <c r="AO147" s="77"/>
      <c r="AP147" s="108"/>
      <c r="AQ147" s="30" t="str">
        <f>IF(AG147="x",#REF!,"")</f>
        <v/>
      </c>
      <c r="AR147" s="132"/>
      <c r="AS147" s="134"/>
      <c r="AT147" s="93" t="str">
        <f t="shared" si="139"/>
        <v/>
      </c>
      <c r="AU147" s="110" t="str">
        <f t="shared" si="140"/>
        <v/>
      </c>
      <c r="AV147" s="65" t="str">
        <f t="shared" si="141"/>
        <v/>
      </c>
      <c r="AW147" s="77"/>
      <c r="AX147" s="77" t="str">
        <f t="shared" ref="AX147:AX155" si="152">IF(AR147="x",AU147,"")</f>
        <v/>
      </c>
      <c r="AY147" s="77" t="str">
        <f t="shared" ref="AY147:AY155" si="153">IF(AR147="x",AV147,"")</f>
        <v/>
      </c>
      <c r="AZ147" s="77"/>
      <c r="BA147" s="77"/>
      <c r="BB147" s="77"/>
      <c r="BC147" s="77"/>
      <c r="BD147" s="108"/>
      <c r="BE147" s="77"/>
      <c r="BG147" s="77"/>
    </row>
    <row r="148" spans="2:59" ht="45" hidden="1" customHeight="1">
      <c r="B148" s="5"/>
      <c r="C148" s="32" t="s">
        <v>97</v>
      </c>
      <c r="D148" s="8">
        <v>3</v>
      </c>
      <c r="E148" s="58"/>
      <c r="F148" s="56"/>
      <c r="G148" s="136"/>
      <c r="H148" s="137"/>
      <c r="I148" s="127"/>
      <c r="J148" s="58"/>
      <c r="K148" s="58"/>
      <c r="L148" s="58"/>
      <c r="M148" s="4"/>
      <c r="P148" s="130"/>
      <c r="Q148" s="134"/>
      <c r="R148" s="93" t="str">
        <f t="shared" si="117"/>
        <v/>
      </c>
      <c r="S148" s="110" t="str">
        <f t="shared" si="130"/>
        <v/>
      </c>
      <c r="T148" s="65" t="str">
        <f t="shared" si="131"/>
        <v/>
      </c>
      <c r="U148" s="77"/>
      <c r="V148" s="77" t="str">
        <f t="shared" si="148"/>
        <v/>
      </c>
      <c r="W148" s="77" t="str">
        <f t="shared" si="149"/>
        <v/>
      </c>
      <c r="X148" s="77"/>
      <c r="Y148" s="77"/>
      <c r="Z148" s="77"/>
      <c r="AA148" s="77"/>
      <c r="AB148" s="108"/>
      <c r="AC148" s="3"/>
      <c r="AD148" s="130"/>
      <c r="AE148" s="134"/>
      <c r="AF148" s="93" t="str">
        <f t="shared" si="118"/>
        <v/>
      </c>
      <c r="AG148" s="110" t="str">
        <f t="shared" si="113"/>
        <v/>
      </c>
      <c r="AH148" s="65" t="str">
        <f t="shared" si="114"/>
        <v/>
      </c>
      <c r="AI148" s="77"/>
      <c r="AJ148" s="77" t="str">
        <f t="shared" si="150"/>
        <v/>
      </c>
      <c r="AK148" s="77" t="str">
        <f t="shared" si="151"/>
        <v/>
      </c>
      <c r="AL148" s="77"/>
      <c r="AM148" s="77"/>
      <c r="AN148" s="77"/>
      <c r="AO148" s="77"/>
      <c r="AP148" s="108"/>
      <c r="AR148" s="130"/>
      <c r="AS148" s="134"/>
      <c r="AT148" s="93" t="str">
        <f t="shared" si="139"/>
        <v/>
      </c>
      <c r="AU148" s="110" t="str">
        <f t="shared" si="140"/>
        <v/>
      </c>
      <c r="AV148" s="65" t="str">
        <f t="shared" si="141"/>
        <v/>
      </c>
      <c r="AW148" s="77"/>
      <c r="AX148" s="77" t="str">
        <f t="shared" si="152"/>
        <v/>
      </c>
      <c r="AY148" s="77" t="str">
        <f t="shared" si="153"/>
        <v/>
      </c>
      <c r="AZ148" s="77"/>
      <c r="BA148" s="77"/>
      <c r="BB148" s="77"/>
      <c r="BC148" s="77"/>
      <c r="BD148" s="108"/>
      <c r="BE148" s="77"/>
      <c r="BG148" s="77"/>
    </row>
    <row r="149" spans="2:59" ht="45" hidden="1" customHeight="1">
      <c r="B149" s="5"/>
      <c r="C149" s="32" t="s">
        <v>97</v>
      </c>
      <c r="D149" s="8">
        <v>4</v>
      </c>
      <c r="E149" s="56"/>
      <c r="F149" s="56"/>
      <c r="G149" s="136"/>
      <c r="H149" s="137"/>
      <c r="I149" s="127"/>
      <c r="J149" s="58"/>
      <c r="K149" s="58"/>
      <c r="L149" s="58"/>
      <c r="M149" s="4"/>
      <c r="P149" s="130"/>
      <c r="Q149" s="134"/>
      <c r="R149" s="93" t="str">
        <f t="shared" si="117"/>
        <v/>
      </c>
      <c r="S149" s="110" t="str">
        <f t="shared" si="130"/>
        <v/>
      </c>
      <c r="T149" s="65" t="str">
        <f t="shared" si="131"/>
        <v/>
      </c>
      <c r="U149" s="77"/>
      <c r="V149" s="77" t="str">
        <f t="shared" si="148"/>
        <v/>
      </c>
      <c r="W149" s="77" t="str">
        <f t="shared" si="149"/>
        <v/>
      </c>
      <c r="X149" s="77"/>
      <c r="Y149" s="77"/>
      <c r="Z149" s="77"/>
      <c r="AA149" s="77"/>
      <c r="AB149" s="108"/>
      <c r="AD149" s="130"/>
      <c r="AE149" s="134"/>
      <c r="AF149" s="93" t="str">
        <f t="shared" si="118"/>
        <v/>
      </c>
      <c r="AG149" s="110" t="str">
        <f t="shared" si="113"/>
        <v/>
      </c>
      <c r="AH149" s="65" t="str">
        <f t="shared" si="114"/>
        <v/>
      </c>
      <c r="AI149" s="77"/>
      <c r="AJ149" s="77" t="str">
        <f t="shared" si="150"/>
        <v/>
      </c>
      <c r="AK149" s="77" t="str">
        <f t="shared" si="151"/>
        <v/>
      </c>
      <c r="AL149" s="77"/>
      <c r="AM149" s="77"/>
      <c r="AN149" s="77"/>
      <c r="AO149" s="77"/>
      <c r="AP149" s="108"/>
      <c r="AQ149"/>
      <c r="AR149" s="130"/>
      <c r="AS149" s="134"/>
      <c r="AT149" s="93" t="str">
        <f t="shared" si="139"/>
        <v/>
      </c>
      <c r="AU149" s="110" t="str">
        <f t="shared" si="140"/>
        <v/>
      </c>
      <c r="AV149" s="65" t="str">
        <f t="shared" si="141"/>
        <v/>
      </c>
      <c r="AW149" s="77"/>
      <c r="AX149" s="77" t="str">
        <f t="shared" si="152"/>
        <v/>
      </c>
      <c r="AY149" s="77" t="str">
        <f t="shared" si="153"/>
        <v/>
      </c>
      <c r="AZ149" s="77"/>
      <c r="BA149" s="77"/>
      <c r="BB149" s="77"/>
      <c r="BC149" s="77"/>
      <c r="BD149" s="108"/>
      <c r="BE149" s="77"/>
      <c r="BG149" s="77"/>
    </row>
    <row r="150" spans="2:59" ht="88.5" hidden="1" customHeight="1">
      <c r="B150" s="5"/>
      <c r="C150" s="32" t="s">
        <v>97</v>
      </c>
      <c r="D150" s="8">
        <v>5</v>
      </c>
      <c r="E150" s="56"/>
      <c r="F150" s="56"/>
      <c r="G150" s="136"/>
      <c r="H150" s="137"/>
      <c r="I150" s="127"/>
      <c r="J150" s="58"/>
      <c r="K150" s="58"/>
      <c r="L150" s="58"/>
      <c r="M150" s="4"/>
      <c r="P150" s="130"/>
      <c r="Q150" s="134"/>
      <c r="R150" s="93" t="str">
        <f t="shared" si="117"/>
        <v/>
      </c>
      <c r="S150" s="110" t="str">
        <f t="shared" si="130"/>
        <v/>
      </c>
      <c r="T150" s="65" t="str">
        <f t="shared" si="131"/>
        <v/>
      </c>
      <c r="U150" s="77"/>
      <c r="V150" s="77" t="str">
        <f t="shared" si="148"/>
        <v/>
      </c>
      <c r="W150" s="77" t="str">
        <f t="shared" si="149"/>
        <v/>
      </c>
      <c r="X150" s="77"/>
      <c r="Y150" s="77"/>
      <c r="Z150" s="77"/>
      <c r="AA150" s="77"/>
      <c r="AB150" s="108"/>
      <c r="AD150" s="130"/>
      <c r="AE150" s="134"/>
      <c r="AF150" s="93" t="str">
        <f t="shared" si="118"/>
        <v/>
      </c>
      <c r="AG150" s="110" t="str">
        <f t="shared" si="113"/>
        <v/>
      </c>
      <c r="AH150" s="65" t="str">
        <f t="shared" si="114"/>
        <v/>
      </c>
      <c r="AI150" s="77"/>
      <c r="AJ150" s="77" t="str">
        <f t="shared" si="150"/>
        <v/>
      </c>
      <c r="AK150" s="77" t="str">
        <f t="shared" si="151"/>
        <v/>
      </c>
      <c r="AL150" s="77"/>
      <c r="AM150" s="77"/>
      <c r="AN150" s="77"/>
      <c r="AO150" s="77"/>
      <c r="AP150" s="108"/>
      <c r="AQ150"/>
      <c r="AR150" s="130"/>
      <c r="AS150" s="134"/>
      <c r="AT150" s="93" t="str">
        <f t="shared" si="139"/>
        <v/>
      </c>
      <c r="AU150" s="110" t="str">
        <f t="shared" si="140"/>
        <v/>
      </c>
      <c r="AV150" s="65" t="str">
        <f t="shared" si="141"/>
        <v/>
      </c>
      <c r="AW150" s="77"/>
      <c r="AX150" s="77" t="str">
        <f t="shared" si="152"/>
        <v/>
      </c>
      <c r="AY150" s="77" t="str">
        <f t="shared" si="153"/>
        <v/>
      </c>
      <c r="AZ150" s="77"/>
      <c r="BA150" s="77"/>
      <c r="BB150" s="77"/>
      <c r="BC150" s="77"/>
      <c r="BD150" s="108"/>
      <c r="BE150" s="77"/>
      <c r="BG150" s="77"/>
    </row>
    <row r="151" spans="2:59" ht="56.25" hidden="1" customHeight="1">
      <c r="B151" s="5"/>
      <c r="C151" s="32" t="s">
        <v>97</v>
      </c>
      <c r="D151" s="8">
        <v>6</v>
      </c>
      <c r="E151" s="56"/>
      <c r="F151" s="56"/>
      <c r="G151" s="136"/>
      <c r="H151" s="137"/>
      <c r="I151" s="127"/>
      <c r="J151" s="58"/>
      <c r="K151" s="58"/>
      <c r="L151" s="58"/>
      <c r="M151" s="4"/>
      <c r="P151" s="130"/>
      <c r="Q151" s="134"/>
      <c r="R151" s="93" t="str">
        <f t="shared" si="117"/>
        <v/>
      </c>
      <c r="S151" s="110" t="str">
        <f t="shared" si="130"/>
        <v/>
      </c>
      <c r="T151" s="65" t="str">
        <f t="shared" si="131"/>
        <v/>
      </c>
      <c r="U151" s="77"/>
      <c r="V151" s="77" t="str">
        <f t="shared" si="148"/>
        <v/>
      </c>
      <c r="W151" s="77" t="str">
        <f t="shared" si="149"/>
        <v/>
      </c>
      <c r="X151" s="77"/>
      <c r="Y151" s="77"/>
      <c r="Z151" s="77"/>
      <c r="AA151" s="77"/>
      <c r="AB151" s="108"/>
      <c r="AD151" s="130"/>
      <c r="AE151" s="134"/>
      <c r="AF151" s="93" t="str">
        <f t="shared" si="118"/>
        <v/>
      </c>
      <c r="AG151" s="110" t="str">
        <f t="shared" si="113"/>
        <v/>
      </c>
      <c r="AH151" s="65" t="str">
        <f t="shared" si="114"/>
        <v/>
      </c>
      <c r="AI151" s="77"/>
      <c r="AJ151" s="77" t="str">
        <f t="shared" si="150"/>
        <v/>
      </c>
      <c r="AK151" s="77" t="str">
        <f t="shared" si="151"/>
        <v/>
      </c>
      <c r="AL151" s="77"/>
      <c r="AM151" s="77"/>
      <c r="AN151" s="77"/>
      <c r="AO151" s="77"/>
      <c r="AP151" s="108"/>
      <c r="AQ151"/>
      <c r="AR151" s="130"/>
      <c r="AS151" s="134"/>
      <c r="AT151" s="93" t="str">
        <f t="shared" si="139"/>
        <v/>
      </c>
      <c r="AU151" s="110" t="str">
        <f t="shared" si="140"/>
        <v/>
      </c>
      <c r="AV151" s="65" t="str">
        <f t="shared" si="141"/>
        <v/>
      </c>
      <c r="AW151" s="77"/>
      <c r="AX151" s="77" t="str">
        <f t="shared" si="152"/>
        <v/>
      </c>
      <c r="AY151" s="77" t="str">
        <f t="shared" si="153"/>
        <v/>
      </c>
      <c r="AZ151" s="77"/>
      <c r="BA151" s="77"/>
      <c r="BB151" s="77"/>
      <c r="BC151" s="77"/>
      <c r="BD151" s="108"/>
      <c r="BE151" s="77"/>
      <c r="BG151" s="77"/>
    </row>
    <row r="152" spans="2:59" ht="56.25" hidden="1" customHeight="1">
      <c r="B152" s="5"/>
      <c r="C152" s="32" t="s">
        <v>97</v>
      </c>
      <c r="D152" s="8">
        <v>7</v>
      </c>
      <c r="E152" s="56"/>
      <c r="F152" s="56"/>
      <c r="G152" s="136"/>
      <c r="H152" s="137"/>
      <c r="I152" s="127"/>
      <c r="J152" s="58"/>
      <c r="K152" s="58"/>
      <c r="L152" s="58"/>
      <c r="M152" s="4"/>
      <c r="P152" s="130"/>
      <c r="Q152" s="134"/>
      <c r="R152" s="93" t="str">
        <f t="shared" si="117"/>
        <v/>
      </c>
      <c r="S152" s="110" t="str">
        <f t="shared" si="130"/>
        <v/>
      </c>
      <c r="T152" s="65" t="str">
        <f t="shared" si="131"/>
        <v/>
      </c>
      <c r="U152" s="77"/>
      <c r="V152" s="77" t="str">
        <f t="shared" si="148"/>
        <v/>
      </c>
      <c r="W152" s="77" t="str">
        <f t="shared" si="149"/>
        <v/>
      </c>
      <c r="X152" s="77"/>
      <c r="Y152" s="77"/>
      <c r="Z152" s="77"/>
      <c r="AA152" s="77"/>
      <c r="AB152" s="108"/>
      <c r="AD152" s="130"/>
      <c r="AE152" s="134"/>
      <c r="AF152" s="93" t="str">
        <f t="shared" si="118"/>
        <v/>
      </c>
      <c r="AG152" s="110" t="str">
        <f t="shared" si="113"/>
        <v/>
      </c>
      <c r="AH152" s="65" t="str">
        <f t="shared" si="114"/>
        <v/>
      </c>
      <c r="AI152" s="77"/>
      <c r="AJ152" s="77" t="str">
        <f t="shared" si="150"/>
        <v/>
      </c>
      <c r="AK152" s="77" t="str">
        <f t="shared" si="151"/>
        <v/>
      </c>
      <c r="AL152" s="77"/>
      <c r="AM152" s="77"/>
      <c r="AN152" s="77"/>
      <c r="AO152" s="77"/>
      <c r="AP152" s="108"/>
      <c r="AQ152"/>
      <c r="AR152" s="130"/>
      <c r="AS152" s="134"/>
      <c r="AT152" s="93" t="str">
        <f t="shared" si="139"/>
        <v/>
      </c>
      <c r="AU152" s="110" t="str">
        <f t="shared" si="140"/>
        <v/>
      </c>
      <c r="AV152" s="65" t="str">
        <f t="shared" si="141"/>
        <v/>
      </c>
      <c r="AW152" s="77"/>
      <c r="AX152" s="77" t="str">
        <f t="shared" si="152"/>
        <v/>
      </c>
      <c r="AY152" s="77" t="str">
        <f t="shared" si="153"/>
        <v/>
      </c>
      <c r="AZ152" s="77"/>
      <c r="BA152" s="77"/>
      <c r="BB152" s="77"/>
      <c r="BC152" s="77"/>
      <c r="BD152" s="108"/>
      <c r="BE152" s="77"/>
      <c r="BG152" s="77"/>
    </row>
    <row r="153" spans="2:59" ht="58.5" hidden="1" customHeight="1">
      <c r="B153" s="5"/>
      <c r="C153" s="32" t="s">
        <v>97</v>
      </c>
      <c r="D153" s="8">
        <v>8</v>
      </c>
      <c r="E153" s="56"/>
      <c r="F153" s="56"/>
      <c r="G153" s="136"/>
      <c r="H153" s="137"/>
      <c r="I153" s="127"/>
      <c r="J153" s="58"/>
      <c r="K153" s="58"/>
      <c r="L153" s="58"/>
      <c r="M153" s="4"/>
      <c r="P153" s="130"/>
      <c r="Q153" s="134"/>
      <c r="R153" s="93" t="str">
        <f t="shared" si="117"/>
        <v/>
      </c>
      <c r="S153" s="110" t="str">
        <f t="shared" si="130"/>
        <v/>
      </c>
      <c r="T153" s="65" t="str">
        <f t="shared" si="131"/>
        <v/>
      </c>
      <c r="U153" s="77"/>
      <c r="V153" s="77" t="str">
        <f t="shared" si="148"/>
        <v/>
      </c>
      <c r="W153" s="77" t="str">
        <f t="shared" si="149"/>
        <v/>
      </c>
      <c r="X153" s="77"/>
      <c r="Y153" s="77"/>
      <c r="Z153" s="77"/>
      <c r="AA153" s="77"/>
      <c r="AB153" s="108"/>
      <c r="AD153" s="130"/>
      <c r="AE153" s="134"/>
      <c r="AF153" s="93" t="str">
        <f t="shared" si="118"/>
        <v/>
      </c>
      <c r="AG153" s="110" t="str">
        <f t="shared" si="113"/>
        <v/>
      </c>
      <c r="AH153" s="65" t="str">
        <f t="shared" si="114"/>
        <v/>
      </c>
      <c r="AI153" s="77"/>
      <c r="AJ153" s="77" t="str">
        <f t="shared" si="150"/>
        <v/>
      </c>
      <c r="AK153" s="77" t="str">
        <f t="shared" si="151"/>
        <v/>
      </c>
      <c r="AL153" s="77"/>
      <c r="AM153" s="77"/>
      <c r="AN153" s="77"/>
      <c r="AO153" s="77"/>
      <c r="AP153" s="108"/>
      <c r="AQ153"/>
      <c r="AR153" s="130"/>
      <c r="AS153" s="134"/>
      <c r="AT153" s="93" t="str">
        <f t="shared" si="139"/>
        <v/>
      </c>
      <c r="AU153" s="110" t="str">
        <f t="shared" si="140"/>
        <v/>
      </c>
      <c r="AV153" s="65" t="str">
        <f t="shared" si="141"/>
        <v/>
      </c>
      <c r="AW153" s="77"/>
      <c r="AX153" s="77" t="str">
        <f t="shared" si="152"/>
        <v/>
      </c>
      <c r="AY153" s="77" t="str">
        <f t="shared" si="153"/>
        <v/>
      </c>
      <c r="AZ153" s="77"/>
      <c r="BA153" s="77"/>
      <c r="BB153" s="77"/>
      <c r="BC153" s="77"/>
      <c r="BD153" s="108"/>
      <c r="BE153" s="77"/>
      <c r="BG153" s="77"/>
    </row>
    <row r="154" spans="2:59" ht="61.5" hidden="1" customHeight="1">
      <c r="B154" s="5"/>
      <c r="C154" s="32" t="s">
        <v>97</v>
      </c>
      <c r="D154" s="8">
        <v>9</v>
      </c>
      <c r="E154" s="56"/>
      <c r="F154" s="56"/>
      <c r="G154" s="136"/>
      <c r="H154" s="137"/>
      <c r="I154" s="127"/>
      <c r="J154" s="58"/>
      <c r="K154" s="58"/>
      <c r="L154" s="58"/>
      <c r="M154" s="4"/>
      <c r="P154" s="128"/>
      <c r="Q154" s="134"/>
      <c r="R154" s="93" t="str">
        <f t="shared" si="117"/>
        <v/>
      </c>
      <c r="S154" s="110" t="str">
        <f t="shared" si="130"/>
        <v/>
      </c>
      <c r="T154" s="65" t="str">
        <f t="shared" si="131"/>
        <v/>
      </c>
      <c r="U154" s="77"/>
      <c r="V154" s="77" t="str">
        <f t="shared" si="148"/>
        <v/>
      </c>
      <c r="W154" s="77" t="str">
        <f t="shared" si="149"/>
        <v/>
      </c>
      <c r="X154" s="77"/>
      <c r="Y154" s="77"/>
      <c r="Z154" s="77"/>
      <c r="AA154" s="77"/>
      <c r="AB154" s="108"/>
      <c r="AD154" s="128"/>
      <c r="AE154" s="134"/>
      <c r="AF154" s="93" t="str">
        <f t="shared" si="118"/>
        <v/>
      </c>
      <c r="AG154" s="110" t="str">
        <f t="shared" si="113"/>
        <v/>
      </c>
      <c r="AH154" s="65" t="str">
        <f t="shared" si="114"/>
        <v/>
      </c>
      <c r="AI154" s="77"/>
      <c r="AJ154" s="77" t="str">
        <f t="shared" si="150"/>
        <v/>
      </c>
      <c r="AK154" s="77" t="str">
        <f t="shared" si="151"/>
        <v/>
      </c>
      <c r="AL154" s="77"/>
      <c r="AM154" s="77"/>
      <c r="AN154" s="77"/>
      <c r="AO154" s="77"/>
      <c r="AP154" s="108"/>
      <c r="AQ154"/>
      <c r="AR154" s="128"/>
      <c r="AS154" s="134"/>
      <c r="AT154" s="93" t="str">
        <f t="shared" si="139"/>
        <v/>
      </c>
      <c r="AU154" s="110" t="str">
        <f t="shared" si="140"/>
        <v/>
      </c>
      <c r="AV154" s="65" t="str">
        <f t="shared" si="141"/>
        <v/>
      </c>
      <c r="AW154" s="77"/>
      <c r="AX154" s="77" t="str">
        <f t="shared" si="152"/>
        <v/>
      </c>
      <c r="AY154" s="77" t="str">
        <f t="shared" si="153"/>
        <v/>
      </c>
      <c r="AZ154" s="77"/>
      <c r="BA154" s="77"/>
      <c r="BB154" s="77"/>
      <c r="BC154" s="77"/>
      <c r="BD154" s="108"/>
      <c r="BE154" s="77"/>
      <c r="BG154" s="77"/>
    </row>
    <row r="155" spans="2:59" ht="52.5" hidden="1" customHeight="1">
      <c r="B155" s="24"/>
      <c r="C155" s="27" t="s">
        <v>97</v>
      </c>
      <c r="D155" s="25">
        <v>10</v>
      </c>
      <c r="E155" s="56"/>
      <c r="F155" s="56"/>
      <c r="G155" s="136"/>
      <c r="H155" s="137"/>
      <c r="I155" s="140"/>
      <c r="J155" s="6"/>
      <c r="K155" s="6"/>
      <c r="L155" s="6"/>
      <c r="M155" s="4"/>
      <c r="P155" s="131"/>
      <c r="Q155" s="135"/>
      <c r="R155" s="97" t="str">
        <f t="shared" si="117"/>
        <v/>
      </c>
      <c r="S155" s="111" t="str">
        <f t="shared" si="130"/>
        <v/>
      </c>
      <c r="T155" s="66" t="str">
        <f t="shared" si="131"/>
        <v/>
      </c>
      <c r="U155" s="77"/>
      <c r="V155" s="77" t="str">
        <f t="shared" si="148"/>
        <v/>
      </c>
      <c r="W155" s="77" t="str">
        <f t="shared" si="149"/>
        <v/>
      </c>
      <c r="X155" s="78"/>
      <c r="Y155" s="78"/>
      <c r="Z155" s="78"/>
      <c r="AA155" s="78"/>
      <c r="AB155" s="109"/>
      <c r="AD155" s="131"/>
      <c r="AE155" s="134"/>
      <c r="AF155" s="97" t="str">
        <f t="shared" si="118"/>
        <v/>
      </c>
      <c r="AG155" s="111" t="str">
        <f t="shared" si="113"/>
        <v/>
      </c>
      <c r="AH155" s="66" t="str">
        <f t="shared" si="114"/>
        <v/>
      </c>
      <c r="AI155" s="77"/>
      <c r="AJ155" s="77" t="str">
        <f t="shared" si="150"/>
        <v/>
      </c>
      <c r="AK155" s="77" t="str">
        <f t="shared" si="151"/>
        <v/>
      </c>
      <c r="AL155" s="78"/>
      <c r="AM155" s="78"/>
      <c r="AN155" s="78"/>
      <c r="AO155" s="78"/>
      <c r="AP155" s="109"/>
      <c r="AQ155"/>
      <c r="AR155" s="131"/>
      <c r="AS155" s="135"/>
      <c r="AT155" s="97" t="str">
        <f t="shared" si="139"/>
        <v/>
      </c>
      <c r="AU155" s="111" t="str">
        <f t="shared" si="140"/>
        <v/>
      </c>
      <c r="AV155" s="66" t="str">
        <f t="shared" si="141"/>
        <v/>
      </c>
      <c r="AW155" s="77"/>
      <c r="AX155" s="77" t="str">
        <f t="shared" si="152"/>
        <v/>
      </c>
      <c r="AY155" s="77" t="str">
        <f t="shared" si="153"/>
        <v/>
      </c>
      <c r="AZ155" s="78"/>
      <c r="BA155" s="78"/>
      <c r="BB155" s="78"/>
      <c r="BC155" s="78"/>
      <c r="BD155" s="109"/>
      <c r="BE155" s="77"/>
      <c r="BG155" s="77"/>
    </row>
    <row r="156" spans="2:59" ht="39" customHeight="1">
      <c r="B156" s="23" t="s">
        <v>107</v>
      </c>
      <c r="C156" s="71" t="s">
        <v>108</v>
      </c>
      <c r="D156" s="22">
        <v>1</v>
      </c>
      <c r="E156" s="173" t="s">
        <v>109</v>
      </c>
      <c r="F156" s="141" t="s">
        <v>70</v>
      </c>
      <c r="G156" s="153" t="s">
        <v>110</v>
      </c>
      <c r="H156" s="142">
        <v>0.10270646940000001</v>
      </c>
      <c r="I156" s="154"/>
      <c r="J156" s="148"/>
      <c r="K156" s="148"/>
      <c r="L156" s="148"/>
      <c r="M156" s="4"/>
      <c r="P156" s="177" t="s">
        <v>56</v>
      </c>
      <c r="Q156" s="133">
        <v>103</v>
      </c>
      <c r="R156" s="156" t="str">
        <f t="shared" si="117"/>
        <v>m²</v>
      </c>
      <c r="S156" s="96">
        <f t="shared" si="130"/>
        <v>10.578766348200002</v>
      </c>
      <c r="T156" s="157" t="str">
        <f t="shared" si="131"/>
        <v/>
      </c>
      <c r="U156" s="77"/>
      <c r="V156" s="158">
        <f>IF(P156="x",S156,"")</f>
        <v>10.578766348200002</v>
      </c>
      <c r="W156" s="158" t="str">
        <f>IF(P156="x",T156,"")</f>
        <v/>
      </c>
      <c r="X156" s="159">
        <f>_xlfn.MINIFS(S156:S165,S156:S165,"&gt;"&amp;0)</f>
        <v>10.578766348200002</v>
      </c>
      <c r="Y156" s="158" t="str">
        <f>_xlfn.XLOOKUP(X156,S156:S165,T156:T165,"",0,1)</f>
        <v/>
      </c>
      <c r="Z156" s="158" t="str">
        <f>_xlfn.XLOOKUP(AA156,T156:T165,S156:S165,"",0,1)</f>
        <v/>
      </c>
      <c r="AA156" s="158">
        <f>_xlfn.MINIFS(T156:T165,T156:T165,"&gt;"&amp;0)</f>
        <v>0</v>
      </c>
      <c r="AB156" s="160">
        <f>MAX(S156:S165)</f>
        <v>10.578766348200002</v>
      </c>
      <c r="AD156" s="177"/>
      <c r="AE156" s="133"/>
      <c r="AF156" s="156" t="str">
        <f t="shared" si="118"/>
        <v>m²</v>
      </c>
      <c r="AG156" s="96">
        <f t="shared" si="113"/>
        <v>0</v>
      </c>
      <c r="AH156" s="157" t="str">
        <f t="shared" si="114"/>
        <v/>
      </c>
      <c r="AI156" s="77"/>
      <c r="AJ156" s="158" t="str">
        <f>IF(AD156="x",AG156,"")</f>
        <v/>
      </c>
      <c r="AK156" s="158" t="str">
        <f>IF(AD156="x",AH156,"")</f>
        <v/>
      </c>
      <c r="AL156" s="159">
        <f>_xlfn.MINIFS(AG156:AG165,AG156:AG165,"&gt;"&amp;0)</f>
        <v>0</v>
      </c>
      <c r="AM156" s="158" t="str">
        <f>_xlfn.XLOOKUP(AL156,AG156:AG165,AH156:AH165,"",0,1)</f>
        <v/>
      </c>
      <c r="AN156" s="158" t="str">
        <f>_xlfn.XLOOKUP(AO156,AH156:AH165,AG156:AG165,"",0,1)</f>
        <v/>
      </c>
      <c r="AO156" s="158">
        <f>_xlfn.MINIFS(AH156:AH165,AH156:AH165,"&gt;"&amp;0)</f>
        <v>0</v>
      </c>
      <c r="AP156" s="160">
        <f>MAX(AG156:AG165)</f>
        <v>0</v>
      </c>
      <c r="AQ156"/>
      <c r="AR156" s="177"/>
      <c r="AS156" s="133"/>
      <c r="AT156" s="156" t="str">
        <f t="shared" si="139"/>
        <v>m²</v>
      </c>
      <c r="AU156" s="96">
        <f t="shared" si="140"/>
        <v>0</v>
      </c>
      <c r="AV156" s="157" t="str">
        <f t="shared" si="141"/>
        <v/>
      </c>
      <c r="AW156" s="77"/>
      <c r="AX156" s="158" t="str">
        <f>IF(AR156="x",AU156,"")</f>
        <v/>
      </c>
      <c r="AY156" s="158" t="str">
        <f>IF(AR156="x",AV156,"")</f>
        <v/>
      </c>
      <c r="AZ156" s="159">
        <f>_xlfn.MINIFS(AU156:AU165,AU156:AU165,"&gt;"&amp;0)</f>
        <v>0</v>
      </c>
      <c r="BA156" s="158" t="str">
        <f>_xlfn.XLOOKUP(AZ156,AU156:AU165,AV156:AV165,"",0,1)</f>
        <v/>
      </c>
      <c r="BB156" s="158" t="str">
        <f>_xlfn.XLOOKUP(BC156,AV156:AV165,AU156:AU165,"",0,1)</f>
        <v/>
      </c>
      <c r="BC156" s="158">
        <f>_xlfn.MINIFS(AV156:AV165,AV156:AV165,"&gt;"&amp;0)</f>
        <v>0</v>
      </c>
      <c r="BD156" s="160">
        <f>MAX(AU156:AU165)</f>
        <v>0</v>
      </c>
      <c r="BE156" s="77"/>
      <c r="BG156" s="77"/>
    </row>
    <row r="157" spans="2:59" ht="39" hidden="1" customHeight="1">
      <c r="B157" s="19"/>
      <c r="C157" s="32" t="s">
        <v>108</v>
      </c>
      <c r="D157" s="8">
        <v>2</v>
      </c>
      <c r="E157" s="145"/>
      <c r="F157" s="56"/>
      <c r="G157" s="136"/>
      <c r="H157" s="137"/>
      <c r="I157" s="127"/>
      <c r="J157" s="58"/>
      <c r="K157" s="58"/>
      <c r="L157" s="58"/>
      <c r="M157" s="4"/>
      <c r="P157" s="130"/>
      <c r="Q157" s="134"/>
      <c r="R157" s="93" t="str">
        <f t="shared" si="117"/>
        <v/>
      </c>
      <c r="S157" s="110" t="str">
        <f t="shared" si="130"/>
        <v/>
      </c>
      <c r="T157" s="65" t="str">
        <f t="shared" si="131"/>
        <v/>
      </c>
      <c r="U157" s="77"/>
      <c r="V157" s="77" t="str">
        <f t="shared" ref="V157:V165" si="154">IF(P157="x",S157,"")</f>
        <v/>
      </c>
      <c r="W157" s="77" t="str">
        <f t="shared" ref="W157:W165" si="155">IF(P157="x",T157,"")</f>
        <v/>
      </c>
      <c r="X157" s="77"/>
      <c r="Y157" s="77"/>
      <c r="Z157" s="77"/>
      <c r="AA157" s="77"/>
      <c r="AB157" s="108"/>
      <c r="AD157" s="130"/>
      <c r="AE157" s="134"/>
      <c r="AF157" s="93" t="str">
        <f t="shared" si="118"/>
        <v/>
      </c>
      <c r="AG157" s="110" t="str">
        <f t="shared" si="113"/>
        <v/>
      </c>
      <c r="AH157" s="65" t="str">
        <f t="shared" si="114"/>
        <v/>
      </c>
      <c r="AI157" s="77"/>
      <c r="AJ157" s="77" t="str">
        <f t="shared" ref="AJ157:AJ165" si="156">IF(AD157="x",AG157,"")</f>
        <v/>
      </c>
      <c r="AK157" s="77" t="str">
        <f t="shared" ref="AK157:AK165" si="157">IF(AD157="x",AH157,"")</f>
        <v/>
      </c>
      <c r="AL157" s="77"/>
      <c r="AM157" s="77"/>
      <c r="AN157" s="77"/>
      <c r="AO157" s="77"/>
      <c r="AP157" s="108"/>
      <c r="AQ157"/>
      <c r="AR157" s="130"/>
      <c r="AS157" s="134"/>
      <c r="AT157" s="93" t="str">
        <f t="shared" si="139"/>
        <v/>
      </c>
      <c r="AU157" s="110" t="str">
        <f t="shared" si="140"/>
        <v/>
      </c>
      <c r="AV157" s="65" t="str">
        <f t="shared" si="141"/>
        <v/>
      </c>
      <c r="AW157" s="77"/>
      <c r="AX157" s="77" t="str">
        <f t="shared" ref="AX157:AX165" si="158">IF(AR157="x",AU157,"")</f>
        <v/>
      </c>
      <c r="AY157" s="77" t="str">
        <f t="shared" ref="AY157:AY165" si="159">IF(AR157="x",AV157,"")</f>
        <v/>
      </c>
      <c r="AZ157" s="77"/>
      <c r="BA157" s="77"/>
      <c r="BB157" s="77"/>
      <c r="BC157" s="77"/>
      <c r="BD157" s="108"/>
      <c r="BE157" s="77"/>
      <c r="BG157" s="77"/>
    </row>
    <row r="158" spans="2:59" ht="39" hidden="1" customHeight="1">
      <c r="B158" s="19"/>
      <c r="C158" s="32" t="s">
        <v>108</v>
      </c>
      <c r="D158" s="8">
        <v>3</v>
      </c>
      <c r="E158" s="145"/>
      <c r="F158" s="56"/>
      <c r="G158" s="136"/>
      <c r="H158" s="137"/>
      <c r="I158" s="127"/>
      <c r="J158" s="58"/>
      <c r="K158" s="58"/>
      <c r="L158" s="58"/>
      <c r="M158" s="4"/>
      <c r="P158" s="130"/>
      <c r="Q158" s="134"/>
      <c r="R158" s="93" t="str">
        <f t="shared" si="117"/>
        <v/>
      </c>
      <c r="S158" s="110" t="str">
        <f t="shared" si="130"/>
        <v/>
      </c>
      <c r="T158" s="65" t="str">
        <f t="shared" si="131"/>
        <v/>
      </c>
      <c r="U158" s="77"/>
      <c r="V158" s="77" t="str">
        <f t="shared" si="154"/>
        <v/>
      </c>
      <c r="W158" s="77" t="str">
        <f t="shared" si="155"/>
        <v/>
      </c>
      <c r="X158" s="77"/>
      <c r="Y158" s="77"/>
      <c r="Z158" s="77"/>
      <c r="AA158" s="77"/>
      <c r="AB158" s="108"/>
      <c r="AD158" s="130"/>
      <c r="AE158" s="134"/>
      <c r="AF158" s="93" t="str">
        <f t="shared" si="118"/>
        <v/>
      </c>
      <c r="AG158" s="110" t="str">
        <f t="shared" si="113"/>
        <v/>
      </c>
      <c r="AH158" s="65" t="str">
        <f t="shared" si="114"/>
        <v/>
      </c>
      <c r="AI158" s="77"/>
      <c r="AJ158" s="77" t="str">
        <f t="shared" si="156"/>
        <v/>
      </c>
      <c r="AK158" s="77" t="str">
        <f t="shared" si="157"/>
        <v/>
      </c>
      <c r="AL158" s="77"/>
      <c r="AM158" s="77"/>
      <c r="AN158" s="77"/>
      <c r="AO158" s="77"/>
      <c r="AP158" s="108"/>
      <c r="AQ158"/>
      <c r="AR158" s="130"/>
      <c r="AS158" s="134"/>
      <c r="AT158" s="93" t="str">
        <f t="shared" si="139"/>
        <v/>
      </c>
      <c r="AU158" s="110" t="str">
        <f t="shared" si="140"/>
        <v/>
      </c>
      <c r="AV158" s="65" t="str">
        <f t="shared" si="141"/>
        <v/>
      </c>
      <c r="AW158" s="77"/>
      <c r="AX158" s="77" t="str">
        <f t="shared" si="158"/>
        <v/>
      </c>
      <c r="AY158" s="77" t="str">
        <f t="shared" si="159"/>
        <v/>
      </c>
      <c r="AZ158" s="77"/>
      <c r="BA158" s="77"/>
      <c r="BB158" s="77"/>
      <c r="BC158" s="77"/>
      <c r="BD158" s="108"/>
      <c r="BE158" s="77"/>
      <c r="BG158" s="77"/>
    </row>
    <row r="159" spans="2:59" ht="39" hidden="1" customHeight="1">
      <c r="B159" s="19"/>
      <c r="C159" s="32" t="s">
        <v>108</v>
      </c>
      <c r="D159" s="8">
        <v>4</v>
      </c>
      <c r="E159" s="145"/>
      <c r="F159" s="56"/>
      <c r="G159" s="136"/>
      <c r="H159" s="137"/>
      <c r="I159" s="127"/>
      <c r="J159" s="58"/>
      <c r="K159" s="58"/>
      <c r="L159" s="58"/>
      <c r="M159" s="4"/>
      <c r="P159" s="130"/>
      <c r="Q159" s="134"/>
      <c r="R159" s="93" t="str">
        <f t="shared" si="117"/>
        <v/>
      </c>
      <c r="S159" s="110" t="str">
        <f t="shared" si="130"/>
        <v/>
      </c>
      <c r="T159" s="65" t="str">
        <f t="shared" si="131"/>
        <v/>
      </c>
      <c r="U159" s="77"/>
      <c r="V159" s="77" t="str">
        <f t="shared" si="154"/>
        <v/>
      </c>
      <c r="W159" s="77" t="str">
        <f t="shared" si="155"/>
        <v/>
      </c>
      <c r="X159" s="77"/>
      <c r="Y159" s="77"/>
      <c r="Z159" s="77"/>
      <c r="AA159" s="77"/>
      <c r="AB159" s="108"/>
      <c r="AD159" s="130"/>
      <c r="AE159" s="134"/>
      <c r="AF159" s="93" t="str">
        <f t="shared" si="118"/>
        <v/>
      </c>
      <c r="AG159" s="110" t="str">
        <f t="shared" si="113"/>
        <v/>
      </c>
      <c r="AH159" s="65" t="str">
        <f t="shared" si="114"/>
        <v/>
      </c>
      <c r="AI159" s="77"/>
      <c r="AJ159" s="77" t="str">
        <f t="shared" si="156"/>
        <v/>
      </c>
      <c r="AK159" s="77" t="str">
        <f t="shared" si="157"/>
        <v/>
      </c>
      <c r="AL159" s="77"/>
      <c r="AM159" s="77"/>
      <c r="AN159" s="77"/>
      <c r="AO159" s="77"/>
      <c r="AP159" s="108"/>
      <c r="AQ159"/>
      <c r="AR159" s="130"/>
      <c r="AS159" s="134"/>
      <c r="AT159" s="93" t="str">
        <f t="shared" si="139"/>
        <v/>
      </c>
      <c r="AU159" s="110" t="str">
        <f t="shared" si="140"/>
        <v/>
      </c>
      <c r="AV159" s="65" t="str">
        <f t="shared" si="141"/>
        <v/>
      </c>
      <c r="AW159" s="77"/>
      <c r="AX159" s="77" t="str">
        <f t="shared" si="158"/>
        <v/>
      </c>
      <c r="AY159" s="77" t="str">
        <f t="shared" si="159"/>
        <v/>
      </c>
      <c r="AZ159" s="77"/>
      <c r="BA159" s="77"/>
      <c r="BB159" s="77"/>
      <c r="BC159" s="77"/>
      <c r="BD159" s="108"/>
      <c r="BE159" s="77"/>
      <c r="BG159" s="77"/>
    </row>
    <row r="160" spans="2:59" ht="39" hidden="1" customHeight="1">
      <c r="B160" s="19"/>
      <c r="C160" s="32" t="s">
        <v>108</v>
      </c>
      <c r="D160" s="8">
        <v>5</v>
      </c>
      <c r="E160" s="145"/>
      <c r="F160" s="56"/>
      <c r="G160" s="136"/>
      <c r="H160" s="137"/>
      <c r="I160" s="127"/>
      <c r="J160" s="58"/>
      <c r="K160" s="58"/>
      <c r="L160" s="58"/>
      <c r="M160" s="4"/>
      <c r="P160" s="130"/>
      <c r="Q160" s="134"/>
      <c r="R160" s="93" t="str">
        <f t="shared" si="117"/>
        <v/>
      </c>
      <c r="S160" s="110" t="str">
        <f t="shared" si="130"/>
        <v/>
      </c>
      <c r="T160" s="65" t="str">
        <f t="shared" si="131"/>
        <v/>
      </c>
      <c r="U160" s="77"/>
      <c r="V160" s="77" t="str">
        <f t="shared" si="154"/>
        <v/>
      </c>
      <c r="W160" s="77" t="str">
        <f t="shared" si="155"/>
        <v/>
      </c>
      <c r="X160" s="77"/>
      <c r="Y160" s="77"/>
      <c r="Z160" s="77"/>
      <c r="AA160" s="77"/>
      <c r="AB160" s="108"/>
      <c r="AD160" s="130"/>
      <c r="AE160" s="134"/>
      <c r="AF160" s="93" t="str">
        <f t="shared" si="118"/>
        <v/>
      </c>
      <c r="AG160" s="110" t="str">
        <f t="shared" si="113"/>
        <v/>
      </c>
      <c r="AH160" s="65" t="str">
        <f t="shared" si="114"/>
        <v/>
      </c>
      <c r="AI160" s="77"/>
      <c r="AJ160" s="77" t="str">
        <f t="shared" si="156"/>
        <v/>
      </c>
      <c r="AK160" s="77" t="str">
        <f t="shared" si="157"/>
        <v/>
      </c>
      <c r="AL160" s="77"/>
      <c r="AM160" s="77"/>
      <c r="AN160" s="77"/>
      <c r="AO160" s="77"/>
      <c r="AP160" s="108"/>
      <c r="AQ160"/>
      <c r="AR160" s="130"/>
      <c r="AS160" s="134"/>
      <c r="AT160" s="93" t="str">
        <f t="shared" si="139"/>
        <v/>
      </c>
      <c r="AU160" s="110" t="str">
        <f t="shared" si="140"/>
        <v/>
      </c>
      <c r="AV160" s="65" t="str">
        <f t="shared" si="141"/>
        <v/>
      </c>
      <c r="AW160" s="77"/>
      <c r="AX160" s="77" t="str">
        <f t="shared" si="158"/>
        <v/>
      </c>
      <c r="AY160" s="77" t="str">
        <f t="shared" si="159"/>
        <v/>
      </c>
      <c r="AZ160" s="77"/>
      <c r="BA160" s="77"/>
      <c r="BB160" s="77"/>
      <c r="BC160" s="77"/>
      <c r="BD160" s="108"/>
      <c r="BE160" s="77"/>
      <c r="BG160" s="77"/>
    </row>
    <row r="161" spans="2:59" ht="39" hidden="1" customHeight="1">
      <c r="B161" s="19"/>
      <c r="C161" s="32" t="s">
        <v>108</v>
      </c>
      <c r="D161" s="8">
        <v>6</v>
      </c>
      <c r="E161" s="145"/>
      <c r="F161" s="56"/>
      <c r="G161" s="136"/>
      <c r="H161" s="137"/>
      <c r="I161" s="127"/>
      <c r="J161" s="58"/>
      <c r="K161" s="58"/>
      <c r="L161" s="58"/>
      <c r="M161" s="4"/>
      <c r="P161" s="130"/>
      <c r="Q161" s="134"/>
      <c r="R161" s="93" t="str">
        <f t="shared" si="117"/>
        <v/>
      </c>
      <c r="S161" s="110" t="str">
        <f t="shared" si="130"/>
        <v/>
      </c>
      <c r="T161" s="65" t="str">
        <f t="shared" si="131"/>
        <v/>
      </c>
      <c r="U161" s="77"/>
      <c r="V161" s="77" t="str">
        <f t="shared" si="154"/>
        <v/>
      </c>
      <c r="W161" s="77" t="str">
        <f t="shared" si="155"/>
        <v/>
      </c>
      <c r="X161" s="77"/>
      <c r="Y161" s="77"/>
      <c r="Z161" s="77"/>
      <c r="AA161" s="77"/>
      <c r="AB161" s="108"/>
      <c r="AD161" s="130"/>
      <c r="AE161" s="134"/>
      <c r="AF161" s="93" t="str">
        <f t="shared" si="118"/>
        <v/>
      </c>
      <c r="AG161" s="110" t="str">
        <f t="shared" si="113"/>
        <v/>
      </c>
      <c r="AH161" s="65" t="str">
        <f t="shared" si="114"/>
        <v/>
      </c>
      <c r="AI161" s="77"/>
      <c r="AJ161" s="77" t="str">
        <f t="shared" si="156"/>
        <v/>
      </c>
      <c r="AK161" s="77" t="str">
        <f t="shared" si="157"/>
        <v/>
      </c>
      <c r="AL161" s="77"/>
      <c r="AM161" s="77"/>
      <c r="AN161" s="77"/>
      <c r="AO161" s="77"/>
      <c r="AP161" s="108"/>
      <c r="AQ161"/>
      <c r="AR161" s="130"/>
      <c r="AS161" s="134"/>
      <c r="AT161" s="93" t="str">
        <f t="shared" si="139"/>
        <v/>
      </c>
      <c r="AU161" s="110" t="str">
        <f t="shared" si="140"/>
        <v/>
      </c>
      <c r="AV161" s="65" t="str">
        <f t="shared" si="141"/>
        <v/>
      </c>
      <c r="AW161" s="77"/>
      <c r="AX161" s="77" t="str">
        <f t="shared" si="158"/>
        <v/>
      </c>
      <c r="AY161" s="77" t="str">
        <f t="shared" si="159"/>
        <v/>
      </c>
      <c r="AZ161" s="77"/>
      <c r="BA161" s="77"/>
      <c r="BB161" s="77"/>
      <c r="BC161" s="77"/>
      <c r="BD161" s="108"/>
      <c r="BE161" s="77"/>
      <c r="BG161" s="77"/>
    </row>
    <row r="162" spans="2:59" ht="39" hidden="1" customHeight="1">
      <c r="B162" s="19"/>
      <c r="C162" s="32" t="s">
        <v>108</v>
      </c>
      <c r="D162" s="8">
        <v>7</v>
      </c>
      <c r="E162" s="145"/>
      <c r="F162" s="56"/>
      <c r="G162" s="136"/>
      <c r="H162" s="137"/>
      <c r="I162" s="127"/>
      <c r="J162" s="58"/>
      <c r="K162" s="58"/>
      <c r="L162" s="58"/>
      <c r="M162" s="4"/>
      <c r="P162" s="130"/>
      <c r="Q162" s="134"/>
      <c r="R162" s="93" t="str">
        <f t="shared" si="117"/>
        <v/>
      </c>
      <c r="S162" s="110" t="str">
        <f t="shared" si="130"/>
        <v/>
      </c>
      <c r="T162" s="65" t="str">
        <f t="shared" si="131"/>
        <v/>
      </c>
      <c r="U162" s="77"/>
      <c r="V162" s="77" t="str">
        <f t="shared" si="154"/>
        <v/>
      </c>
      <c r="W162" s="77" t="str">
        <f t="shared" si="155"/>
        <v/>
      </c>
      <c r="X162" s="77"/>
      <c r="Y162" s="77"/>
      <c r="Z162" s="77"/>
      <c r="AA162" s="77"/>
      <c r="AB162" s="108"/>
      <c r="AD162" s="130"/>
      <c r="AE162" s="134"/>
      <c r="AF162" s="93" t="str">
        <f t="shared" si="118"/>
        <v/>
      </c>
      <c r="AG162" s="110" t="str">
        <f t="shared" si="113"/>
        <v/>
      </c>
      <c r="AH162" s="65" t="str">
        <f t="shared" si="114"/>
        <v/>
      </c>
      <c r="AI162" s="77"/>
      <c r="AJ162" s="77" t="str">
        <f t="shared" si="156"/>
        <v/>
      </c>
      <c r="AK162" s="77" t="str">
        <f t="shared" si="157"/>
        <v/>
      </c>
      <c r="AL162" s="77"/>
      <c r="AM162" s="77"/>
      <c r="AN162" s="77"/>
      <c r="AO162" s="77"/>
      <c r="AP162" s="108"/>
      <c r="AQ162"/>
      <c r="AR162" s="130"/>
      <c r="AS162" s="134"/>
      <c r="AT162" s="93" t="str">
        <f t="shared" si="139"/>
        <v/>
      </c>
      <c r="AU162" s="110" t="str">
        <f t="shared" si="140"/>
        <v/>
      </c>
      <c r="AV162" s="65" t="str">
        <f t="shared" si="141"/>
        <v/>
      </c>
      <c r="AW162" s="77"/>
      <c r="AX162" s="77" t="str">
        <f t="shared" si="158"/>
        <v/>
      </c>
      <c r="AY162" s="77" t="str">
        <f t="shared" si="159"/>
        <v/>
      </c>
      <c r="AZ162" s="77"/>
      <c r="BA162" s="77"/>
      <c r="BB162" s="77"/>
      <c r="BC162" s="77"/>
      <c r="BD162" s="108"/>
      <c r="BE162" s="77"/>
      <c r="BG162" s="77"/>
    </row>
    <row r="163" spans="2:59" ht="39" hidden="1" customHeight="1">
      <c r="B163" s="19"/>
      <c r="C163" s="32" t="s">
        <v>108</v>
      </c>
      <c r="D163" s="8">
        <v>8</v>
      </c>
      <c r="E163" s="145"/>
      <c r="F163" s="56"/>
      <c r="G163" s="136"/>
      <c r="H163" s="137"/>
      <c r="I163" s="127"/>
      <c r="J163" s="58"/>
      <c r="K163" s="58"/>
      <c r="L163" s="58"/>
      <c r="M163" s="4"/>
      <c r="P163" s="130"/>
      <c r="Q163" s="134"/>
      <c r="R163" s="93" t="str">
        <f t="shared" si="117"/>
        <v/>
      </c>
      <c r="S163" s="110" t="str">
        <f t="shared" si="130"/>
        <v/>
      </c>
      <c r="T163" s="65" t="str">
        <f t="shared" si="131"/>
        <v/>
      </c>
      <c r="U163" s="77"/>
      <c r="V163" s="77" t="str">
        <f t="shared" si="154"/>
        <v/>
      </c>
      <c r="W163" s="77" t="str">
        <f t="shared" si="155"/>
        <v/>
      </c>
      <c r="X163" s="77"/>
      <c r="Y163" s="77"/>
      <c r="Z163" s="77"/>
      <c r="AA163" s="77"/>
      <c r="AB163" s="108"/>
      <c r="AD163" s="130"/>
      <c r="AE163" s="134"/>
      <c r="AF163" s="93" t="str">
        <f t="shared" si="118"/>
        <v/>
      </c>
      <c r="AG163" s="110" t="str">
        <f t="shared" si="113"/>
        <v/>
      </c>
      <c r="AH163" s="65" t="str">
        <f t="shared" si="114"/>
        <v/>
      </c>
      <c r="AI163" s="77"/>
      <c r="AJ163" s="77" t="str">
        <f t="shared" si="156"/>
        <v/>
      </c>
      <c r="AK163" s="77" t="str">
        <f t="shared" si="157"/>
        <v/>
      </c>
      <c r="AL163" s="77"/>
      <c r="AM163" s="77"/>
      <c r="AN163" s="77"/>
      <c r="AO163" s="77"/>
      <c r="AP163" s="108"/>
      <c r="AQ163"/>
      <c r="AR163" s="130"/>
      <c r="AS163" s="134"/>
      <c r="AT163" s="93" t="str">
        <f t="shared" si="139"/>
        <v/>
      </c>
      <c r="AU163" s="110" t="str">
        <f t="shared" si="140"/>
        <v/>
      </c>
      <c r="AV163" s="65" t="str">
        <f t="shared" si="141"/>
        <v/>
      </c>
      <c r="AW163" s="77"/>
      <c r="AX163" s="77" t="str">
        <f t="shared" si="158"/>
        <v/>
      </c>
      <c r="AY163" s="77" t="str">
        <f t="shared" si="159"/>
        <v/>
      </c>
      <c r="AZ163" s="77"/>
      <c r="BA163" s="77"/>
      <c r="BB163" s="77"/>
      <c r="BC163" s="77"/>
      <c r="BD163" s="108"/>
      <c r="BE163" s="77"/>
      <c r="BG163" s="77"/>
    </row>
    <row r="164" spans="2:59" ht="39" hidden="1" customHeight="1">
      <c r="B164" s="19"/>
      <c r="C164" s="32" t="s">
        <v>108</v>
      </c>
      <c r="D164" s="8">
        <v>9</v>
      </c>
      <c r="E164" s="145"/>
      <c r="F164" s="56"/>
      <c r="G164" s="143"/>
      <c r="H164" s="137"/>
      <c r="I164" s="127"/>
      <c r="J164" s="58"/>
      <c r="K164" s="58"/>
      <c r="L164" s="58"/>
      <c r="M164" s="4"/>
      <c r="P164" s="130"/>
      <c r="Q164" s="134"/>
      <c r="R164" s="93" t="str">
        <f t="shared" si="117"/>
        <v/>
      </c>
      <c r="S164" s="110" t="str">
        <f t="shared" si="130"/>
        <v/>
      </c>
      <c r="T164" s="65" t="str">
        <f t="shared" si="131"/>
        <v/>
      </c>
      <c r="U164" s="77"/>
      <c r="V164" s="77" t="str">
        <f t="shared" si="154"/>
        <v/>
      </c>
      <c r="W164" s="77" t="str">
        <f t="shared" si="155"/>
        <v/>
      </c>
      <c r="X164" s="77"/>
      <c r="Y164" s="77"/>
      <c r="Z164" s="77"/>
      <c r="AA164" s="77"/>
      <c r="AB164" s="108"/>
      <c r="AD164" s="130"/>
      <c r="AE164" s="134"/>
      <c r="AF164" s="93" t="str">
        <f t="shared" si="118"/>
        <v/>
      </c>
      <c r="AG164" s="110" t="str">
        <f t="shared" si="113"/>
        <v/>
      </c>
      <c r="AH164" s="65" t="str">
        <f t="shared" si="114"/>
        <v/>
      </c>
      <c r="AI164" s="77"/>
      <c r="AJ164" s="77" t="str">
        <f t="shared" si="156"/>
        <v/>
      </c>
      <c r="AK164" s="77" t="str">
        <f t="shared" si="157"/>
        <v/>
      </c>
      <c r="AL164" s="77"/>
      <c r="AM164" s="77"/>
      <c r="AN164" s="77"/>
      <c r="AO164" s="77"/>
      <c r="AP164" s="108"/>
      <c r="AQ164"/>
      <c r="AR164" s="130"/>
      <c r="AS164" s="134"/>
      <c r="AT164" s="93" t="str">
        <f t="shared" si="139"/>
        <v/>
      </c>
      <c r="AU164" s="110" t="str">
        <f t="shared" si="140"/>
        <v/>
      </c>
      <c r="AV164" s="65" t="str">
        <f t="shared" si="141"/>
        <v/>
      </c>
      <c r="AW164" s="77"/>
      <c r="AX164" s="77" t="str">
        <f t="shared" si="158"/>
        <v/>
      </c>
      <c r="AY164" s="77" t="str">
        <f t="shared" si="159"/>
        <v/>
      </c>
      <c r="AZ164" s="77"/>
      <c r="BA164" s="77"/>
      <c r="BB164" s="77"/>
      <c r="BC164" s="77"/>
      <c r="BD164" s="108"/>
      <c r="BE164" s="77"/>
      <c r="BG164" s="77"/>
    </row>
    <row r="165" spans="2:59" ht="39" hidden="1" customHeight="1">
      <c r="B165" s="20"/>
      <c r="C165" s="27" t="s">
        <v>108</v>
      </c>
      <c r="D165" s="25">
        <v>10</v>
      </c>
      <c r="E165" s="146"/>
      <c r="F165" s="7"/>
      <c r="G165" s="144"/>
      <c r="H165" s="139"/>
      <c r="I165" s="140"/>
      <c r="J165" s="6"/>
      <c r="K165" s="6"/>
      <c r="L165" s="6"/>
      <c r="M165" s="4"/>
      <c r="P165" s="131"/>
      <c r="Q165" s="135"/>
      <c r="R165" s="97" t="str">
        <f t="shared" si="117"/>
        <v/>
      </c>
      <c r="S165" s="111" t="str">
        <f t="shared" si="130"/>
        <v/>
      </c>
      <c r="T165" s="66" t="str">
        <f t="shared" si="131"/>
        <v/>
      </c>
      <c r="U165" s="77"/>
      <c r="V165" s="77" t="str">
        <f t="shared" si="154"/>
        <v/>
      </c>
      <c r="W165" s="77" t="str">
        <f t="shared" si="155"/>
        <v/>
      </c>
      <c r="X165" s="78"/>
      <c r="Y165" s="78"/>
      <c r="Z165" s="78"/>
      <c r="AA165" s="78"/>
      <c r="AB165" s="109"/>
      <c r="AD165" s="131"/>
      <c r="AE165" s="135"/>
      <c r="AF165" s="97" t="str">
        <f t="shared" si="118"/>
        <v/>
      </c>
      <c r="AG165" s="111" t="str">
        <f t="shared" si="113"/>
        <v/>
      </c>
      <c r="AH165" s="66" t="str">
        <f t="shared" si="114"/>
        <v/>
      </c>
      <c r="AI165" s="77"/>
      <c r="AJ165" s="77" t="str">
        <f t="shared" si="156"/>
        <v/>
      </c>
      <c r="AK165" s="77" t="str">
        <f t="shared" si="157"/>
        <v/>
      </c>
      <c r="AL165" s="78"/>
      <c r="AM165" s="78"/>
      <c r="AN165" s="78"/>
      <c r="AO165" s="78"/>
      <c r="AP165" s="109"/>
      <c r="AQ165"/>
      <c r="AR165" s="131"/>
      <c r="AS165" s="135"/>
      <c r="AT165" s="97" t="str">
        <f t="shared" si="139"/>
        <v/>
      </c>
      <c r="AU165" s="111" t="str">
        <f t="shared" si="140"/>
        <v/>
      </c>
      <c r="AV165" s="66" t="str">
        <f t="shared" si="141"/>
        <v/>
      </c>
      <c r="AW165" s="77"/>
      <c r="AX165" s="77" t="str">
        <f t="shared" si="158"/>
        <v/>
      </c>
      <c r="AY165" s="77" t="str">
        <f t="shared" si="159"/>
        <v/>
      </c>
      <c r="AZ165" s="78"/>
      <c r="BA165" s="78"/>
      <c r="BB165" s="78"/>
      <c r="BC165" s="78"/>
      <c r="BD165" s="109"/>
      <c r="BE165" s="77"/>
      <c r="BG165" s="77"/>
    </row>
    <row r="166" spans="2:59" ht="39" customHeight="1">
      <c r="B166" s="23" t="s">
        <v>111</v>
      </c>
      <c r="C166" s="71" t="s">
        <v>108</v>
      </c>
      <c r="D166" s="22">
        <v>1</v>
      </c>
      <c r="E166" s="173" t="s">
        <v>112</v>
      </c>
      <c r="F166" s="141" t="s">
        <v>70</v>
      </c>
      <c r="G166" s="153" t="s">
        <v>113</v>
      </c>
      <c r="H166" s="142">
        <v>0.65229909740000003</v>
      </c>
      <c r="I166" s="154"/>
      <c r="J166" s="148"/>
      <c r="K166" s="148"/>
      <c r="L166" s="148"/>
      <c r="M166" s="4"/>
      <c r="P166" s="177" t="s">
        <v>56</v>
      </c>
      <c r="Q166" s="133">
        <v>5</v>
      </c>
      <c r="R166" s="156" t="str">
        <f t="shared" si="117"/>
        <v>m²</v>
      </c>
      <c r="S166" s="96">
        <f t="shared" si="130"/>
        <v>3.2614954870000004</v>
      </c>
      <c r="T166" s="157" t="str">
        <f t="shared" si="131"/>
        <v/>
      </c>
      <c r="U166" s="77"/>
      <c r="V166" s="158">
        <f>IF(P166="x",S166,"")</f>
        <v>3.2614954870000004</v>
      </c>
      <c r="W166" s="158" t="str">
        <f>IF(P166="x",T166,"")</f>
        <v/>
      </c>
      <c r="X166" s="159">
        <f>_xlfn.MINIFS(S166:S175,S166:S175,"&gt;"&amp;0)</f>
        <v>3.2614954870000004</v>
      </c>
      <c r="Y166" s="158" t="str">
        <f>_xlfn.XLOOKUP(X166,S166:S175,T166:T175,"",0,1)</f>
        <v/>
      </c>
      <c r="Z166" s="158" t="str">
        <f>_xlfn.XLOOKUP(AA166,T166:T175,S166:S175,"",0,1)</f>
        <v/>
      </c>
      <c r="AA166" s="158">
        <f>_xlfn.MINIFS(T166:T175,T166:T175,"&gt;"&amp;0)</f>
        <v>0</v>
      </c>
      <c r="AB166" s="160">
        <f>MAX(S166:S175)</f>
        <v>3.2614954870000004</v>
      </c>
      <c r="AD166" s="177"/>
      <c r="AE166" s="133"/>
      <c r="AF166" s="156" t="str">
        <f t="shared" si="118"/>
        <v>m²</v>
      </c>
      <c r="AG166" s="96">
        <f t="shared" si="113"/>
        <v>0</v>
      </c>
      <c r="AH166" s="157" t="str">
        <f t="shared" si="114"/>
        <v/>
      </c>
      <c r="AI166" s="77"/>
      <c r="AJ166" s="158" t="str">
        <f>IF(AD166="x",AG166,"")</f>
        <v/>
      </c>
      <c r="AK166" s="158" t="str">
        <f>IF(AD166="x",AH166,"")</f>
        <v/>
      </c>
      <c r="AL166" s="159">
        <f>_xlfn.MINIFS(AG166:AG175,AG166:AG175,"&gt;"&amp;0)</f>
        <v>0</v>
      </c>
      <c r="AM166" s="158" t="str">
        <f>_xlfn.XLOOKUP(AL166,AG166:AG175,AH166:AH175,"",0,1)</f>
        <v/>
      </c>
      <c r="AN166" s="158" t="str">
        <f>_xlfn.XLOOKUP(AO166,AH166:AH175,AG166:AG175,"",0,1)</f>
        <v/>
      </c>
      <c r="AO166" s="158">
        <f>_xlfn.MINIFS(AH166:AH175,AH166:AH175,"&gt;"&amp;0)</f>
        <v>0</v>
      </c>
      <c r="AP166" s="160">
        <f>MAX(AG166:AG175)</f>
        <v>0</v>
      </c>
      <c r="AQ166"/>
      <c r="AR166" s="177"/>
      <c r="AS166" s="133"/>
      <c r="AT166" s="156" t="str">
        <f t="shared" si="139"/>
        <v>m²</v>
      </c>
      <c r="AU166" s="96">
        <f t="shared" si="140"/>
        <v>0</v>
      </c>
      <c r="AV166" s="157" t="str">
        <f t="shared" si="141"/>
        <v/>
      </c>
      <c r="AW166" s="77"/>
      <c r="AX166" s="158" t="str">
        <f>IF(AR166="x",AU166,"")</f>
        <v/>
      </c>
      <c r="AY166" s="158" t="str">
        <f>IF(AR166="x",AV166,"")</f>
        <v/>
      </c>
      <c r="AZ166" s="159">
        <f>_xlfn.MINIFS(AU166:AU175,AU166:AU175,"&gt;"&amp;0)</f>
        <v>0</v>
      </c>
      <c r="BA166" s="158" t="str">
        <f>_xlfn.XLOOKUP(AZ166,AU166:AU175,AV166:AV175,"",0,1)</f>
        <v/>
      </c>
      <c r="BB166" s="158" t="str">
        <f>_xlfn.XLOOKUP(BC166,AV166:AV175,AU166:AU175,"",0,1)</f>
        <v/>
      </c>
      <c r="BC166" s="158">
        <f>_xlfn.MINIFS(AV166:AV175,AV166:AV175,"&gt;"&amp;0)</f>
        <v>0</v>
      </c>
      <c r="BD166" s="160">
        <f>MAX(AU166:AU175)</f>
        <v>0</v>
      </c>
      <c r="BE166" s="77"/>
      <c r="BG166" s="77"/>
    </row>
    <row r="167" spans="2:59" ht="39" hidden="1" customHeight="1">
      <c r="B167" s="19"/>
      <c r="C167" s="32" t="s">
        <v>108</v>
      </c>
      <c r="D167" s="8">
        <v>2</v>
      </c>
      <c r="E167" s="145"/>
      <c r="F167" s="56"/>
      <c r="G167" s="136"/>
      <c r="H167" s="137"/>
      <c r="I167" s="127"/>
      <c r="J167" s="58"/>
      <c r="K167" s="58"/>
      <c r="L167" s="58"/>
      <c r="M167" s="4"/>
      <c r="P167" s="130"/>
      <c r="Q167" s="134"/>
      <c r="R167" s="93" t="str">
        <f t="shared" si="117"/>
        <v/>
      </c>
      <c r="S167" s="110" t="str">
        <f t="shared" si="130"/>
        <v/>
      </c>
      <c r="T167" s="65" t="str">
        <f t="shared" si="131"/>
        <v/>
      </c>
      <c r="U167" s="77"/>
      <c r="V167" s="77" t="str">
        <f t="shared" ref="V167:V175" si="160">IF(P167="x",S167,"")</f>
        <v/>
      </c>
      <c r="W167" s="77" t="str">
        <f t="shared" ref="W167:W175" si="161">IF(P167="x",T167,"")</f>
        <v/>
      </c>
      <c r="X167" s="77"/>
      <c r="Y167" s="77"/>
      <c r="Z167" s="77"/>
      <c r="AA167" s="77"/>
      <c r="AB167" s="108"/>
      <c r="AD167" s="130"/>
      <c r="AE167" s="134"/>
      <c r="AF167" s="93" t="str">
        <f t="shared" si="118"/>
        <v/>
      </c>
      <c r="AG167" s="110" t="str">
        <f t="shared" si="113"/>
        <v/>
      </c>
      <c r="AH167" s="65" t="str">
        <f t="shared" si="114"/>
        <v/>
      </c>
      <c r="AI167" s="77"/>
      <c r="AJ167" s="77" t="str">
        <f t="shared" ref="AJ167:AJ175" si="162">IF(AD167="x",AG167,"")</f>
        <v/>
      </c>
      <c r="AK167" s="77" t="str">
        <f t="shared" ref="AK167:AK175" si="163">IF(AD167="x",AH167,"")</f>
        <v/>
      </c>
      <c r="AL167" s="77"/>
      <c r="AM167" s="77"/>
      <c r="AN167" s="77"/>
      <c r="AO167" s="77"/>
      <c r="AP167" s="108"/>
      <c r="AQ167"/>
      <c r="AR167" s="130"/>
      <c r="AS167" s="134"/>
      <c r="AT167" s="93" t="str">
        <f t="shared" si="139"/>
        <v/>
      </c>
      <c r="AU167" s="110" t="str">
        <f t="shared" si="140"/>
        <v/>
      </c>
      <c r="AV167" s="65" t="str">
        <f t="shared" si="141"/>
        <v/>
      </c>
      <c r="AW167" s="77"/>
      <c r="AX167" s="77" t="str">
        <f t="shared" ref="AX167:AX175" si="164">IF(AR167="x",AU167,"")</f>
        <v/>
      </c>
      <c r="AY167" s="77" t="str">
        <f t="shared" ref="AY167:AY175" si="165">IF(AR167="x",AV167,"")</f>
        <v/>
      </c>
      <c r="AZ167" s="77"/>
      <c r="BA167" s="77"/>
      <c r="BB167" s="77"/>
      <c r="BC167" s="77"/>
      <c r="BD167" s="108"/>
      <c r="BE167" s="77"/>
      <c r="BG167" s="77"/>
    </row>
    <row r="168" spans="2:59" ht="39" hidden="1" customHeight="1">
      <c r="B168" s="19"/>
      <c r="C168" s="32" t="s">
        <v>108</v>
      </c>
      <c r="D168" s="8">
        <v>3</v>
      </c>
      <c r="E168" s="145"/>
      <c r="F168" s="56"/>
      <c r="G168" s="136"/>
      <c r="H168" s="137"/>
      <c r="I168" s="127"/>
      <c r="J168" s="58"/>
      <c r="K168" s="58"/>
      <c r="L168" s="58"/>
      <c r="M168" s="4"/>
      <c r="P168" s="130"/>
      <c r="Q168" s="134"/>
      <c r="R168" s="93" t="str">
        <f t="shared" si="117"/>
        <v/>
      </c>
      <c r="S168" s="110" t="str">
        <f t="shared" si="130"/>
        <v/>
      </c>
      <c r="T168" s="65" t="str">
        <f t="shared" si="131"/>
        <v/>
      </c>
      <c r="U168" s="77"/>
      <c r="V168" s="77" t="str">
        <f t="shared" si="160"/>
        <v/>
      </c>
      <c r="W168" s="77" t="str">
        <f t="shared" si="161"/>
        <v/>
      </c>
      <c r="X168" s="77"/>
      <c r="Y168" s="77"/>
      <c r="Z168" s="77"/>
      <c r="AA168" s="77"/>
      <c r="AB168" s="108"/>
      <c r="AD168" s="130"/>
      <c r="AE168" s="134"/>
      <c r="AF168" s="93" t="str">
        <f t="shared" si="118"/>
        <v/>
      </c>
      <c r="AG168" s="110" t="str">
        <f t="shared" si="113"/>
        <v/>
      </c>
      <c r="AH168" s="65" t="str">
        <f t="shared" si="114"/>
        <v/>
      </c>
      <c r="AI168" s="77"/>
      <c r="AJ168" s="77" t="str">
        <f t="shared" si="162"/>
        <v/>
      </c>
      <c r="AK168" s="77" t="str">
        <f t="shared" si="163"/>
        <v/>
      </c>
      <c r="AL168" s="77"/>
      <c r="AM168" s="77"/>
      <c r="AN168" s="77"/>
      <c r="AO168" s="77"/>
      <c r="AP168" s="108"/>
      <c r="AQ168"/>
      <c r="AR168" s="130"/>
      <c r="AS168" s="134"/>
      <c r="AT168" s="93" t="str">
        <f t="shared" si="139"/>
        <v/>
      </c>
      <c r="AU168" s="110" t="str">
        <f t="shared" si="140"/>
        <v/>
      </c>
      <c r="AV168" s="65" t="str">
        <f t="shared" si="141"/>
        <v/>
      </c>
      <c r="AW168" s="77"/>
      <c r="AX168" s="77" t="str">
        <f t="shared" si="164"/>
        <v/>
      </c>
      <c r="AY168" s="77" t="str">
        <f t="shared" si="165"/>
        <v/>
      </c>
      <c r="AZ168" s="77"/>
      <c r="BA168" s="77"/>
      <c r="BB168" s="77"/>
      <c r="BC168" s="77"/>
      <c r="BD168" s="108"/>
      <c r="BE168" s="77"/>
      <c r="BG168" s="77"/>
    </row>
    <row r="169" spans="2:59" ht="39" hidden="1" customHeight="1">
      <c r="B169" s="19"/>
      <c r="C169" s="32" t="s">
        <v>108</v>
      </c>
      <c r="D169" s="8">
        <v>4</v>
      </c>
      <c r="E169" s="145"/>
      <c r="F169" s="56"/>
      <c r="G169" s="136"/>
      <c r="H169" s="137"/>
      <c r="I169" s="127"/>
      <c r="J169" s="58"/>
      <c r="K169" s="58"/>
      <c r="L169" s="58"/>
      <c r="M169" s="4"/>
      <c r="P169" s="130"/>
      <c r="Q169" s="134"/>
      <c r="R169" s="93" t="str">
        <f t="shared" si="117"/>
        <v/>
      </c>
      <c r="S169" s="110" t="str">
        <f t="shared" si="130"/>
        <v/>
      </c>
      <c r="T169" s="65" t="str">
        <f t="shared" si="131"/>
        <v/>
      </c>
      <c r="U169" s="77"/>
      <c r="V169" s="77" t="str">
        <f t="shared" si="160"/>
        <v/>
      </c>
      <c r="W169" s="77" t="str">
        <f t="shared" si="161"/>
        <v/>
      </c>
      <c r="X169" s="77"/>
      <c r="Y169" s="77"/>
      <c r="Z169" s="77"/>
      <c r="AA169" s="77"/>
      <c r="AB169" s="108"/>
      <c r="AD169" s="130"/>
      <c r="AE169" s="134"/>
      <c r="AF169" s="93" t="str">
        <f t="shared" si="118"/>
        <v/>
      </c>
      <c r="AG169" s="110" t="str">
        <f t="shared" si="113"/>
        <v/>
      </c>
      <c r="AH169" s="65" t="str">
        <f t="shared" si="114"/>
        <v/>
      </c>
      <c r="AI169" s="77"/>
      <c r="AJ169" s="77" t="str">
        <f t="shared" si="162"/>
        <v/>
      </c>
      <c r="AK169" s="77" t="str">
        <f t="shared" si="163"/>
        <v/>
      </c>
      <c r="AL169" s="77"/>
      <c r="AM169" s="77"/>
      <c r="AN169" s="77"/>
      <c r="AO169" s="77"/>
      <c r="AP169" s="108"/>
      <c r="AQ169"/>
      <c r="AR169" s="130"/>
      <c r="AS169" s="134"/>
      <c r="AT169" s="93" t="str">
        <f t="shared" si="139"/>
        <v/>
      </c>
      <c r="AU169" s="110" t="str">
        <f t="shared" si="140"/>
        <v/>
      </c>
      <c r="AV169" s="65" t="str">
        <f t="shared" si="141"/>
        <v/>
      </c>
      <c r="AW169" s="77"/>
      <c r="AX169" s="77" t="str">
        <f t="shared" si="164"/>
        <v/>
      </c>
      <c r="AY169" s="77" t="str">
        <f t="shared" si="165"/>
        <v/>
      </c>
      <c r="AZ169" s="77"/>
      <c r="BA169" s="77"/>
      <c r="BB169" s="77"/>
      <c r="BC169" s="77"/>
      <c r="BD169" s="108"/>
      <c r="BE169" s="77"/>
      <c r="BG169" s="77"/>
    </row>
    <row r="170" spans="2:59" ht="39" hidden="1" customHeight="1">
      <c r="B170" s="19"/>
      <c r="C170" s="32" t="s">
        <v>108</v>
      </c>
      <c r="D170" s="8">
        <v>5</v>
      </c>
      <c r="E170" s="145"/>
      <c r="F170" s="56"/>
      <c r="G170" s="136"/>
      <c r="H170" s="137"/>
      <c r="I170" s="127"/>
      <c r="J170" s="58"/>
      <c r="K170" s="58"/>
      <c r="L170" s="58"/>
      <c r="M170" s="4"/>
      <c r="P170" s="130"/>
      <c r="Q170" s="134"/>
      <c r="R170" s="93" t="str">
        <f t="shared" si="117"/>
        <v/>
      </c>
      <c r="S170" s="110" t="str">
        <f t="shared" si="130"/>
        <v/>
      </c>
      <c r="T170" s="65" t="str">
        <f t="shared" si="131"/>
        <v/>
      </c>
      <c r="U170" s="77"/>
      <c r="V170" s="77" t="str">
        <f t="shared" si="160"/>
        <v/>
      </c>
      <c r="W170" s="77" t="str">
        <f t="shared" si="161"/>
        <v/>
      </c>
      <c r="X170" s="77"/>
      <c r="Y170" s="77"/>
      <c r="Z170" s="77"/>
      <c r="AA170" s="77"/>
      <c r="AB170" s="108"/>
      <c r="AD170" s="130"/>
      <c r="AE170" s="134"/>
      <c r="AF170" s="93" t="str">
        <f t="shared" si="118"/>
        <v/>
      </c>
      <c r="AG170" s="110" t="str">
        <f t="shared" si="113"/>
        <v/>
      </c>
      <c r="AH170" s="65" t="str">
        <f t="shared" si="114"/>
        <v/>
      </c>
      <c r="AI170" s="77"/>
      <c r="AJ170" s="77" t="str">
        <f t="shared" si="162"/>
        <v/>
      </c>
      <c r="AK170" s="77" t="str">
        <f t="shared" si="163"/>
        <v/>
      </c>
      <c r="AL170" s="77"/>
      <c r="AM170" s="77"/>
      <c r="AN170" s="77"/>
      <c r="AO170" s="77"/>
      <c r="AP170" s="108"/>
      <c r="AQ170"/>
      <c r="AR170" s="130"/>
      <c r="AS170" s="134"/>
      <c r="AT170" s="93" t="str">
        <f t="shared" si="139"/>
        <v/>
      </c>
      <c r="AU170" s="110" t="str">
        <f t="shared" si="140"/>
        <v/>
      </c>
      <c r="AV170" s="65" t="str">
        <f t="shared" si="141"/>
        <v/>
      </c>
      <c r="AW170" s="77"/>
      <c r="AX170" s="77" t="str">
        <f t="shared" si="164"/>
        <v/>
      </c>
      <c r="AY170" s="77" t="str">
        <f t="shared" si="165"/>
        <v/>
      </c>
      <c r="AZ170" s="77"/>
      <c r="BA170" s="77"/>
      <c r="BB170" s="77"/>
      <c r="BC170" s="77"/>
      <c r="BD170" s="108"/>
      <c r="BE170" s="77"/>
      <c r="BG170" s="77"/>
    </row>
    <row r="171" spans="2:59" ht="39" hidden="1" customHeight="1">
      <c r="B171" s="19"/>
      <c r="C171" s="32" t="s">
        <v>108</v>
      </c>
      <c r="D171" s="8">
        <v>6</v>
      </c>
      <c r="E171" s="145"/>
      <c r="F171" s="56"/>
      <c r="G171" s="136"/>
      <c r="H171" s="137"/>
      <c r="I171" s="127"/>
      <c r="J171" s="58"/>
      <c r="K171" s="58"/>
      <c r="L171" s="58"/>
      <c r="M171" s="4"/>
      <c r="P171" s="130"/>
      <c r="Q171" s="134"/>
      <c r="R171" s="93" t="str">
        <f t="shared" si="117"/>
        <v/>
      </c>
      <c r="S171" s="110" t="str">
        <f t="shared" si="130"/>
        <v/>
      </c>
      <c r="T171" s="65" t="str">
        <f t="shared" si="131"/>
        <v/>
      </c>
      <c r="U171" s="77"/>
      <c r="V171" s="77" t="str">
        <f t="shared" si="160"/>
        <v/>
      </c>
      <c r="W171" s="77" t="str">
        <f t="shared" si="161"/>
        <v/>
      </c>
      <c r="X171" s="77"/>
      <c r="Y171" s="77"/>
      <c r="Z171" s="77"/>
      <c r="AA171" s="77"/>
      <c r="AB171" s="108"/>
      <c r="AD171" s="130"/>
      <c r="AE171" s="134"/>
      <c r="AF171" s="93" t="str">
        <f t="shared" si="118"/>
        <v/>
      </c>
      <c r="AG171" s="110" t="str">
        <f t="shared" si="113"/>
        <v/>
      </c>
      <c r="AH171" s="65" t="str">
        <f t="shared" si="114"/>
        <v/>
      </c>
      <c r="AI171" s="77"/>
      <c r="AJ171" s="77" t="str">
        <f t="shared" si="162"/>
        <v/>
      </c>
      <c r="AK171" s="77" t="str">
        <f t="shared" si="163"/>
        <v/>
      </c>
      <c r="AL171" s="77"/>
      <c r="AM171" s="77"/>
      <c r="AN171" s="77"/>
      <c r="AO171" s="77"/>
      <c r="AP171" s="108"/>
      <c r="AQ171"/>
      <c r="AR171" s="130"/>
      <c r="AS171" s="134"/>
      <c r="AT171" s="93" t="str">
        <f t="shared" si="139"/>
        <v/>
      </c>
      <c r="AU171" s="110" t="str">
        <f t="shared" si="140"/>
        <v/>
      </c>
      <c r="AV171" s="65" t="str">
        <f t="shared" si="141"/>
        <v/>
      </c>
      <c r="AW171" s="77"/>
      <c r="AX171" s="77" t="str">
        <f t="shared" si="164"/>
        <v/>
      </c>
      <c r="AY171" s="77" t="str">
        <f t="shared" si="165"/>
        <v/>
      </c>
      <c r="AZ171" s="77"/>
      <c r="BA171" s="77"/>
      <c r="BB171" s="77"/>
      <c r="BC171" s="77"/>
      <c r="BD171" s="108"/>
      <c r="BE171" s="77"/>
      <c r="BG171" s="77"/>
    </row>
    <row r="172" spans="2:59" ht="39" hidden="1" customHeight="1">
      <c r="B172" s="19"/>
      <c r="C172" s="32" t="s">
        <v>108</v>
      </c>
      <c r="D172" s="8">
        <v>7</v>
      </c>
      <c r="E172" s="145"/>
      <c r="F172" s="56"/>
      <c r="G172" s="136"/>
      <c r="H172" s="137"/>
      <c r="I172" s="127"/>
      <c r="J172" s="58"/>
      <c r="K172" s="58"/>
      <c r="L172" s="58"/>
      <c r="M172" s="4"/>
      <c r="P172" s="130"/>
      <c r="Q172" s="134"/>
      <c r="R172" s="93" t="str">
        <f t="shared" si="117"/>
        <v/>
      </c>
      <c r="S172" s="110" t="str">
        <f t="shared" si="130"/>
        <v/>
      </c>
      <c r="T172" s="65" t="str">
        <f t="shared" si="131"/>
        <v/>
      </c>
      <c r="U172" s="77"/>
      <c r="V172" s="77" t="str">
        <f t="shared" si="160"/>
        <v/>
      </c>
      <c r="W172" s="77" t="str">
        <f t="shared" si="161"/>
        <v/>
      </c>
      <c r="X172" s="77"/>
      <c r="Y172" s="77"/>
      <c r="Z172" s="77"/>
      <c r="AA172" s="77"/>
      <c r="AB172" s="108"/>
      <c r="AD172" s="130"/>
      <c r="AE172" s="134"/>
      <c r="AF172" s="93" t="str">
        <f t="shared" si="118"/>
        <v/>
      </c>
      <c r="AG172" s="110" t="str">
        <f t="shared" si="113"/>
        <v/>
      </c>
      <c r="AH172" s="65" t="str">
        <f t="shared" si="114"/>
        <v/>
      </c>
      <c r="AI172" s="77"/>
      <c r="AJ172" s="77" t="str">
        <f t="shared" si="162"/>
        <v/>
      </c>
      <c r="AK172" s="77" t="str">
        <f t="shared" si="163"/>
        <v/>
      </c>
      <c r="AL172" s="77"/>
      <c r="AM172" s="77"/>
      <c r="AN172" s="77"/>
      <c r="AO172" s="77"/>
      <c r="AP172" s="108"/>
      <c r="AQ172"/>
      <c r="AR172" s="130"/>
      <c r="AS172" s="134"/>
      <c r="AT172" s="93" t="str">
        <f t="shared" si="139"/>
        <v/>
      </c>
      <c r="AU172" s="110" t="str">
        <f t="shared" si="140"/>
        <v/>
      </c>
      <c r="AV172" s="65" t="str">
        <f t="shared" si="141"/>
        <v/>
      </c>
      <c r="AW172" s="77"/>
      <c r="AX172" s="77" t="str">
        <f t="shared" si="164"/>
        <v/>
      </c>
      <c r="AY172" s="77" t="str">
        <f t="shared" si="165"/>
        <v/>
      </c>
      <c r="AZ172" s="77"/>
      <c r="BA172" s="77"/>
      <c r="BB172" s="77"/>
      <c r="BC172" s="77"/>
      <c r="BD172" s="108"/>
      <c r="BE172" s="77"/>
      <c r="BG172" s="77"/>
    </row>
    <row r="173" spans="2:59" ht="39" hidden="1" customHeight="1">
      <c r="B173" s="19"/>
      <c r="C173" s="32" t="s">
        <v>108</v>
      </c>
      <c r="D173" s="8">
        <v>8</v>
      </c>
      <c r="E173" s="145"/>
      <c r="F173" s="56"/>
      <c r="G173" s="136"/>
      <c r="H173" s="137"/>
      <c r="I173" s="127"/>
      <c r="J173" s="58"/>
      <c r="K173" s="58"/>
      <c r="L173" s="58"/>
      <c r="M173" s="4"/>
      <c r="P173" s="130"/>
      <c r="Q173" s="134"/>
      <c r="R173" s="93" t="str">
        <f t="shared" si="117"/>
        <v/>
      </c>
      <c r="S173" s="110" t="str">
        <f t="shared" si="130"/>
        <v/>
      </c>
      <c r="T173" s="65" t="str">
        <f t="shared" si="131"/>
        <v/>
      </c>
      <c r="U173" s="77"/>
      <c r="V173" s="77" t="str">
        <f t="shared" si="160"/>
        <v/>
      </c>
      <c r="W173" s="77" t="str">
        <f t="shared" si="161"/>
        <v/>
      </c>
      <c r="X173" s="77"/>
      <c r="Y173" s="77"/>
      <c r="Z173" s="77"/>
      <c r="AA173" s="77"/>
      <c r="AB173" s="108"/>
      <c r="AD173" s="130"/>
      <c r="AE173" s="134"/>
      <c r="AF173" s="93" t="str">
        <f t="shared" si="118"/>
        <v/>
      </c>
      <c r="AG173" s="110" t="str">
        <f t="shared" ref="AG173:AG248" si="166">IF($H173="","",$H173*AE173)</f>
        <v/>
      </c>
      <c r="AH173" s="65" t="str">
        <f t="shared" ref="AH173:AH248" si="167">IF($I173="","",$I173*AE173)</f>
        <v/>
      </c>
      <c r="AI173" s="77"/>
      <c r="AJ173" s="77" t="str">
        <f t="shared" si="162"/>
        <v/>
      </c>
      <c r="AK173" s="77" t="str">
        <f t="shared" si="163"/>
        <v/>
      </c>
      <c r="AL173" s="77"/>
      <c r="AM173" s="77"/>
      <c r="AN173" s="77"/>
      <c r="AO173" s="77"/>
      <c r="AP173" s="108"/>
      <c r="AQ173"/>
      <c r="AR173" s="130"/>
      <c r="AS173" s="134"/>
      <c r="AT173" s="93" t="str">
        <f t="shared" si="139"/>
        <v/>
      </c>
      <c r="AU173" s="110" t="str">
        <f t="shared" ref="AU173:AU248" si="168">IF($H173="","",$H173*AS173)</f>
        <v/>
      </c>
      <c r="AV173" s="65" t="str">
        <f t="shared" ref="AV173:AV248" si="169">IF($I173="","",$I173*AS173)</f>
        <v/>
      </c>
      <c r="AW173" s="77"/>
      <c r="AX173" s="77" t="str">
        <f t="shared" si="164"/>
        <v/>
      </c>
      <c r="AY173" s="77" t="str">
        <f t="shared" si="165"/>
        <v/>
      </c>
      <c r="AZ173" s="77"/>
      <c r="BA173" s="77"/>
      <c r="BB173" s="77"/>
      <c r="BC173" s="77"/>
      <c r="BD173" s="108"/>
      <c r="BE173" s="77"/>
      <c r="BG173" s="77"/>
    </row>
    <row r="174" spans="2:59" ht="39" hidden="1" customHeight="1">
      <c r="B174" s="19"/>
      <c r="C174" s="32" t="s">
        <v>108</v>
      </c>
      <c r="D174" s="8">
        <v>9</v>
      </c>
      <c r="E174" s="145"/>
      <c r="F174" s="56"/>
      <c r="G174" s="136"/>
      <c r="H174" s="137"/>
      <c r="I174" s="127"/>
      <c r="J174" s="58"/>
      <c r="K174" s="58"/>
      <c r="L174" s="58"/>
      <c r="M174" s="4"/>
      <c r="P174" s="130"/>
      <c r="Q174" s="134"/>
      <c r="R174" s="93" t="str">
        <f t="shared" si="117"/>
        <v/>
      </c>
      <c r="S174" s="110" t="str">
        <f t="shared" si="130"/>
        <v/>
      </c>
      <c r="T174" s="65" t="str">
        <f t="shared" si="131"/>
        <v/>
      </c>
      <c r="U174" s="77"/>
      <c r="V174" s="77" t="str">
        <f t="shared" si="160"/>
        <v/>
      </c>
      <c r="W174" s="77" t="str">
        <f t="shared" si="161"/>
        <v/>
      </c>
      <c r="X174" s="77"/>
      <c r="Y174" s="77"/>
      <c r="Z174" s="77"/>
      <c r="AA174" s="77"/>
      <c r="AB174" s="108"/>
      <c r="AD174" s="130"/>
      <c r="AE174" s="134"/>
      <c r="AF174" s="93" t="str">
        <f t="shared" si="118"/>
        <v/>
      </c>
      <c r="AG174" s="110" t="str">
        <f t="shared" si="166"/>
        <v/>
      </c>
      <c r="AH174" s="65" t="str">
        <f t="shared" si="167"/>
        <v/>
      </c>
      <c r="AI174" s="77"/>
      <c r="AJ174" s="77" t="str">
        <f t="shared" si="162"/>
        <v/>
      </c>
      <c r="AK174" s="77" t="str">
        <f t="shared" si="163"/>
        <v/>
      </c>
      <c r="AL174" s="77"/>
      <c r="AM174" s="77"/>
      <c r="AN174" s="77"/>
      <c r="AO174" s="77"/>
      <c r="AP174" s="108"/>
      <c r="AQ174"/>
      <c r="AR174" s="130"/>
      <c r="AS174" s="134"/>
      <c r="AT174" s="93" t="str">
        <f t="shared" si="139"/>
        <v/>
      </c>
      <c r="AU174" s="110" t="str">
        <f t="shared" si="168"/>
        <v/>
      </c>
      <c r="AV174" s="65" t="str">
        <f t="shared" si="169"/>
        <v/>
      </c>
      <c r="AW174" s="77"/>
      <c r="AX174" s="77" t="str">
        <f t="shared" si="164"/>
        <v/>
      </c>
      <c r="AY174" s="77" t="str">
        <f t="shared" si="165"/>
        <v/>
      </c>
      <c r="AZ174" s="77"/>
      <c r="BA174" s="77"/>
      <c r="BB174" s="77"/>
      <c r="BC174" s="77"/>
      <c r="BD174" s="108"/>
      <c r="BE174" s="77"/>
      <c r="BG174" s="77"/>
    </row>
    <row r="175" spans="2:59" ht="39" hidden="1" customHeight="1">
      <c r="B175" s="20"/>
      <c r="C175" s="27" t="s">
        <v>108</v>
      </c>
      <c r="D175" s="25">
        <v>10</v>
      </c>
      <c r="E175" s="146"/>
      <c r="F175" s="7"/>
      <c r="G175" s="144"/>
      <c r="H175" s="139"/>
      <c r="I175" s="140"/>
      <c r="J175" s="6"/>
      <c r="K175" s="6"/>
      <c r="L175" s="6"/>
      <c r="M175" s="4"/>
      <c r="P175" s="131"/>
      <c r="Q175" s="135"/>
      <c r="R175" s="97" t="str">
        <f t="shared" ref="R175:R250" si="170">IF($F175="","",$F175)</f>
        <v/>
      </c>
      <c r="S175" s="111" t="str">
        <f t="shared" si="130"/>
        <v/>
      </c>
      <c r="T175" s="66" t="str">
        <f t="shared" si="131"/>
        <v/>
      </c>
      <c r="U175" s="77"/>
      <c r="V175" s="78" t="str">
        <f t="shared" si="160"/>
        <v/>
      </c>
      <c r="W175" s="78" t="str">
        <f t="shared" si="161"/>
        <v/>
      </c>
      <c r="X175" s="78"/>
      <c r="Y175" s="78"/>
      <c r="Z175" s="78"/>
      <c r="AA175" s="78"/>
      <c r="AB175" s="109"/>
      <c r="AD175" s="131"/>
      <c r="AE175" s="135"/>
      <c r="AF175" s="97" t="str">
        <f t="shared" ref="AF175:AF250" si="171">IF($F175="","",$F175)</f>
        <v/>
      </c>
      <c r="AG175" s="111" t="str">
        <f t="shared" si="166"/>
        <v/>
      </c>
      <c r="AH175" s="66" t="str">
        <f t="shared" si="167"/>
        <v/>
      </c>
      <c r="AI175" s="77"/>
      <c r="AJ175" s="78" t="str">
        <f t="shared" si="162"/>
        <v/>
      </c>
      <c r="AK175" s="78" t="str">
        <f t="shared" si="163"/>
        <v/>
      </c>
      <c r="AL175" s="78"/>
      <c r="AM175" s="78"/>
      <c r="AN175" s="78"/>
      <c r="AO175" s="78"/>
      <c r="AP175" s="109"/>
      <c r="AQ175"/>
      <c r="AR175" s="131"/>
      <c r="AS175" s="135"/>
      <c r="AT175" s="97" t="str">
        <f t="shared" ref="AT175:AT250" si="172">IF($F175="","",$F175)</f>
        <v/>
      </c>
      <c r="AU175" s="111" t="str">
        <f t="shared" si="168"/>
        <v/>
      </c>
      <c r="AV175" s="66" t="str">
        <f t="shared" si="169"/>
        <v/>
      </c>
      <c r="AW175" s="77"/>
      <c r="AX175" s="78" t="str">
        <f t="shared" si="164"/>
        <v/>
      </c>
      <c r="AY175" s="78" t="str">
        <f t="shared" si="165"/>
        <v/>
      </c>
      <c r="AZ175" s="78"/>
      <c r="BA175" s="78"/>
      <c r="BB175" s="78"/>
      <c r="BC175" s="78"/>
      <c r="BD175" s="109"/>
      <c r="BE175" s="77"/>
      <c r="BG175" s="77"/>
    </row>
    <row r="176" spans="2:59" ht="39" customHeight="1">
      <c r="B176" s="23" t="s">
        <v>114</v>
      </c>
      <c r="C176" s="172" t="s">
        <v>115</v>
      </c>
      <c r="D176" s="22">
        <v>1</v>
      </c>
      <c r="E176" s="141" t="s">
        <v>116</v>
      </c>
      <c r="F176" s="141" t="s">
        <v>70</v>
      </c>
      <c r="G176" s="147" t="s">
        <v>117</v>
      </c>
      <c r="H176" s="142">
        <v>2.5300000000000002</v>
      </c>
      <c r="I176" s="154"/>
      <c r="J176" s="148" t="s">
        <v>118</v>
      </c>
      <c r="K176" s="148"/>
      <c r="L176" s="148"/>
      <c r="M176" s="4"/>
      <c r="P176" s="177" t="s">
        <v>56</v>
      </c>
      <c r="Q176" s="133">
        <v>22</v>
      </c>
      <c r="R176" s="156" t="str">
        <f t="shared" si="170"/>
        <v>m²</v>
      </c>
      <c r="S176" s="96">
        <f t="shared" si="130"/>
        <v>55.660000000000004</v>
      </c>
      <c r="T176" s="157" t="str">
        <f t="shared" si="131"/>
        <v/>
      </c>
      <c r="U176" s="77"/>
      <c r="V176" s="158">
        <f>IF(P176="x",S176,"")</f>
        <v>55.660000000000004</v>
      </c>
      <c r="W176" s="158" t="str">
        <f>IF(P176="x",T176,"")</f>
        <v/>
      </c>
      <c r="X176" s="159">
        <f>_xlfn.MINIFS(S176:S185,S176:S185,"&gt;"&amp;0)</f>
        <v>55.660000000000004</v>
      </c>
      <c r="Y176" s="158" t="str">
        <f>_xlfn.XLOOKUP(X176,S176:S185,T176:T185,"",0,1)</f>
        <v/>
      </c>
      <c r="Z176" s="158" t="str">
        <f>_xlfn.XLOOKUP(AA176,T176:T185,S176:S185,"",0,1)</f>
        <v/>
      </c>
      <c r="AA176" s="158">
        <f>_xlfn.MINIFS(T176:T185,T176:T185,"&gt;"&amp;0)</f>
        <v>0</v>
      </c>
      <c r="AB176" s="160">
        <f>MAX(S176:S185)</f>
        <v>55.660000000000004</v>
      </c>
      <c r="AD176" s="177"/>
      <c r="AE176" s="133"/>
      <c r="AF176" s="156" t="str">
        <f t="shared" si="171"/>
        <v>m²</v>
      </c>
      <c r="AG176" s="96">
        <f t="shared" si="166"/>
        <v>0</v>
      </c>
      <c r="AH176" s="157" t="str">
        <f t="shared" si="167"/>
        <v/>
      </c>
      <c r="AI176" s="77"/>
      <c r="AJ176" s="158" t="str">
        <f>IF(AD176="x",AG176,"")</f>
        <v/>
      </c>
      <c r="AK176" s="158" t="str">
        <f>IF(AD176="x",AH176,"")</f>
        <v/>
      </c>
      <c r="AL176" s="159">
        <f>_xlfn.MINIFS(AG176:AG185,AG176:AG185,"&gt;"&amp;0)</f>
        <v>0</v>
      </c>
      <c r="AM176" s="158" t="str">
        <f>_xlfn.XLOOKUP(AL176,AG176:AG185,AH176:AH185,"",0,1)</f>
        <v/>
      </c>
      <c r="AN176" s="158" t="str">
        <f>_xlfn.XLOOKUP(AO176,AH176:AH185,AG176:AG185,"",0,1)</f>
        <v/>
      </c>
      <c r="AO176" s="158">
        <f>_xlfn.MINIFS(AH176:AH185,AH176:AH185,"&gt;"&amp;0)</f>
        <v>0</v>
      </c>
      <c r="AP176" s="160">
        <f>MAX(AG176:AG185)</f>
        <v>0</v>
      </c>
      <c r="AQ176"/>
      <c r="AR176" s="177"/>
      <c r="AS176" s="133"/>
      <c r="AT176" s="156" t="str">
        <f t="shared" si="172"/>
        <v>m²</v>
      </c>
      <c r="AU176" s="96">
        <f t="shared" si="168"/>
        <v>0</v>
      </c>
      <c r="AV176" s="157" t="str">
        <f t="shared" si="169"/>
        <v/>
      </c>
      <c r="AW176" s="77"/>
      <c r="AX176" s="158" t="str">
        <f>IF(AR176="x",AU176,"")</f>
        <v/>
      </c>
      <c r="AY176" s="158" t="str">
        <f>IF(AR176="x",AV176,"")</f>
        <v/>
      </c>
      <c r="AZ176" s="159">
        <f>_xlfn.MINIFS(AU176:AU185,AU176:AU185,"&gt;"&amp;0)</f>
        <v>0</v>
      </c>
      <c r="BA176" s="158" t="str">
        <f>_xlfn.XLOOKUP(AZ176,AU176:AU185,AV176:AV185,"",0,1)</f>
        <v/>
      </c>
      <c r="BB176" s="158" t="str">
        <f>_xlfn.XLOOKUP(BC176,AV176:AV185,AU176:AU185,"",0,1)</f>
        <v/>
      </c>
      <c r="BC176" s="158">
        <f>_xlfn.MINIFS(AV176:AV185,AV176:AV185,"&gt;"&amp;0)</f>
        <v>0</v>
      </c>
      <c r="BD176" s="160">
        <f>MAX(AU176:AU185)</f>
        <v>0</v>
      </c>
      <c r="BE176" s="77"/>
      <c r="BG176" s="77"/>
    </row>
    <row r="177" spans="2:59" ht="39" hidden="1" customHeight="1">
      <c r="B177" s="5"/>
      <c r="C177" s="69" t="s">
        <v>115</v>
      </c>
      <c r="D177" s="8">
        <v>2</v>
      </c>
      <c r="E177" s="56"/>
      <c r="F177" s="56"/>
      <c r="G177" s="143"/>
      <c r="H177" s="137"/>
      <c r="I177" s="127"/>
      <c r="J177" s="58"/>
      <c r="K177" s="58"/>
      <c r="L177" s="58"/>
      <c r="M177" s="4"/>
      <c r="P177" s="130"/>
      <c r="Q177" s="134"/>
      <c r="R177" s="93" t="str">
        <f t="shared" si="170"/>
        <v/>
      </c>
      <c r="S177" s="110" t="str">
        <f t="shared" si="130"/>
        <v/>
      </c>
      <c r="T177" s="65" t="str">
        <f t="shared" si="131"/>
        <v/>
      </c>
      <c r="U177" s="77"/>
      <c r="V177" s="77" t="str">
        <f t="shared" ref="V177:V185" si="173">IF(P177="x",S177,"")</f>
        <v/>
      </c>
      <c r="W177" s="77" t="str">
        <f t="shared" ref="W177:W185" si="174">IF(P177="x",T177,"")</f>
        <v/>
      </c>
      <c r="X177" s="77"/>
      <c r="Y177" s="77"/>
      <c r="Z177" s="77"/>
      <c r="AA177" s="77"/>
      <c r="AB177" s="108"/>
      <c r="AD177" s="130"/>
      <c r="AE177" s="134"/>
      <c r="AF177" s="93" t="str">
        <f t="shared" si="171"/>
        <v/>
      </c>
      <c r="AG177" s="110" t="str">
        <f t="shared" si="166"/>
        <v/>
      </c>
      <c r="AH177" s="65" t="str">
        <f t="shared" si="167"/>
        <v/>
      </c>
      <c r="AI177" s="77"/>
      <c r="AJ177" s="77" t="str">
        <f t="shared" ref="AJ177:AJ185" si="175">IF(AD177="x",AG177,"")</f>
        <v/>
      </c>
      <c r="AK177" s="77" t="str">
        <f t="shared" ref="AK177:AK185" si="176">IF(AD177="x",AH177,"")</f>
        <v/>
      </c>
      <c r="AL177" s="77"/>
      <c r="AM177" s="77"/>
      <c r="AN177" s="77"/>
      <c r="AO177" s="77"/>
      <c r="AP177" s="108"/>
      <c r="AQ177"/>
      <c r="AR177" s="130"/>
      <c r="AS177" s="134"/>
      <c r="AT177" s="93" t="str">
        <f t="shared" si="172"/>
        <v/>
      </c>
      <c r="AU177" s="110" t="str">
        <f t="shared" si="168"/>
        <v/>
      </c>
      <c r="AV177" s="65" t="str">
        <f t="shared" si="169"/>
        <v/>
      </c>
      <c r="AW177" s="77"/>
      <c r="AX177" s="77" t="str">
        <f t="shared" ref="AX177:AX185" si="177">IF(AR177="x",AU177,"")</f>
        <v/>
      </c>
      <c r="AY177" s="77" t="str">
        <f t="shared" ref="AY177:AY185" si="178">IF(AR177="x",AV177,"")</f>
        <v/>
      </c>
      <c r="AZ177" s="77"/>
      <c r="BA177" s="77"/>
      <c r="BB177" s="77"/>
      <c r="BC177" s="77"/>
      <c r="BD177" s="108"/>
      <c r="BE177" s="77"/>
      <c r="BG177" s="77"/>
    </row>
    <row r="178" spans="2:59" ht="39" hidden="1" customHeight="1">
      <c r="B178" s="5"/>
      <c r="C178" s="69" t="s">
        <v>115</v>
      </c>
      <c r="D178" s="8">
        <v>3</v>
      </c>
      <c r="E178" s="56"/>
      <c r="F178" s="56"/>
      <c r="G178" s="143"/>
      <c r="H178" s="137"/>
      <c r="I178" s="127"/>
      <c r="J178" s="58"/>
      <c r="K178" s="58"/>
      <c r="L178" s="58"/>
      <c r="M178" s="4"/>
      <c r="P178" s="130"/>
      <c r="Q178" s="134"/>
      <c r="R178" s="93" t="str">
        <f t="shared" si="170"/>
        <v/>
      </c>
      <c r="S178" s="110" t="str">
        <f t="shared" si="130"/>
        <v/>
      </c>
      <c r="T178" s="65" t="str">
        <f t="shared" si="131"/>
        <v/>
      </c>
      <c r="U178" s="77"/>
      <c r="V178" s="77" t="str">
        <f t="shared" si="173"/>
        <v/>
      </c>
      <c r="W178" s="77" t="str">
        <f t="shared" si="174"/>
        <v/>
      </c>
      <c r="X178" s="77"/>
      <c r="Y178" s="77"/>
      <c r="Z178" s="77"/>
      <c r="AA178" s="77"/>
      <c r="AB178" s="108"/>
      <c r="AD178" s="130"/>
      <c r="AE178" s="134"/>
      <c r="AF178" s="93" t="str">
        <f t="shared" si="171"/>
        <v/>
      </c>
      <c r="AG178" s="110" t="str">
        <f t="shared" si="166"/>
        <v/>
      </c>
      <c r="AH178" s="65" t="str">
        <f t="shared" si="167"/>
        <v/>
      </c>
      <c r="AI178" s="77"/>
      <c r="AJ178" s="77" t="str">
        <f t="shared" si="175"/>
        <v/>
      </c>
      <c r="AK178" s="77" t="str">
        <f t="shared" si="176"/>
        <v/>
      </c>
      <c r="AL178" s="77"/>
      <c r="AM178" s="77"/>
      <c r="AN178" s="77"/>
      <c r="AO178" s="77"/>
      <c r="AP178" s="108"/>
      <c r="AQ178"/>
      <c r="AR178" s="130"/>
      <c r="AS178" s="134"/>
      <c r="AT178" s="93" t="str">
        <f t="shared" si="172"/>
        <v/>
      </c>
      <c r="AU178" s="110" t="str">
        <f t="shared" si="168"/>
        <v/>
      </c>
      <c r="AV178" s="65" t="str">
        <f t="shared" si="169"/>
        <v/>
      </c>
      <c r="AW178" s="77"/>
      <c r="AX178" s="77" t="str">
        <f t="shared" si="177"/>
        <v/>
      </c>
      <c r="AY178" s="77" t="str">
        <f t="shared" si="178"/>
        <v/>
      </c>
      <c r="AZ178" s="77"/>
      <c r="BA178" s="77"/>
      <c r="BB178" s="77"/>
      <c r="BC178" s="77"/>
      <c r="BD178" s="108"/>
      <c r="BE178" s="77"/>
      <c r="BG178" s="77"/>
    </row>
    <row r="179" spans="2:59" ht="39" hidden="1" customHeight="1">
      <c r="B179" s="5"/>
      <c r="C179" s="69" t="s">
        <v>115</v>
      </c>
      <c r="D179" s="8">
        <v>4</v>
      </c>
      <c r="E179" s="56"/>
      <c r="F179" s="56"/>
      <c r="G179" s="143"/>
      <c r="H179" s="137"/>
      <c r="I179" s="127"/>
      <c r="J179" s="58"/>
      <c r="K179" s="58"/>
      <c r="L179" s="58"/>
      <c r="M179" s="4"/>
      <c r="P179" s="130"/>
      <c r="Q179" s="134"/>
      <c r="R179" s="93" t="str">
        <f t="shared" si="170"/>
        <v/>
      </c>
      <c r="S179" s="110" t="str">
        <f t="shared" si="130"/>
        <v/>
      </c>
      <c r="T179" s="65" t="str">
        <f t="shared" si="131"/>
        <v/>
      </c>
      <c r="U179" s="77"/>
      <c r="V179" s="77" t="str">
        <f t="shared" si="173"/>
        <v/>
      </c>
      <c r="W179" s="77" t="str">
        <f t="shared" si="174"/>
        <v/>
      </c>
      <c r="X179" s="77"/>
      <c r="Y179" s="77"/>
      <c r="Z179" s="77"/>
      <c r="AA179" s="77"/>
      <c r="AB179" s="108"/>
      <c r="AD179" s="130"/>
      <c r="AE179" s="134"/>
      <c r="AF179" s="93" t="str">
        <f t="shared" si="171"/>
        <v/>
      </c>
      <c r="AG179" s="110" t="str">
        <f t="shared" si="166"/>
        <v/>
      </c>
      <c r="AH179" s="65" t="str">
        <f t="shared" si="167"/>
        <v/>
      </c>
      <c r="AI179" s="77"/>
      <c r="AJ179" s="77" t="str">
        <f t="shared" si="175"/>
        <v/>
      </c>
      <c r="AK179" s="77" t="str">
        <f t="shared" si="176"/>
        <v/>
      </c>
      <c r="AL179" s="77"/>
      <c r="AM179" s="77"/>
      <c r="AN179" s="77"/>
      <c r="AO179" s="77"/>
      <c r="AP179" s="108"/>
      <c r="AQ179"/>
      <c r="AR179" s="130"/>
      <c r="AS179" s="134"/>
      <c r="AT179" s="93" t="str">
        <f t="shared" si="172"/>
        <v/>
      </c>
      <c r="AU179" s="110" t="str">
        <f t="shared" si="168"/>
        <v/>
      </c>
      <c r="AV179" s="65" t="str">
        <f t="shared" si="169"/>
        <v/>
      </c>
      <c r="AW179" s="77"/>
      <c r="AX179" s="77" t="str">
        <f t="shared" si="177"/>
        <v/>
      </c>
      <c r="AY179" s="77" t="str">
        <f t="shared" si="178"/>
        <v/>
      </c>
      <c r="AZ179" s="77"/>
      <c r="BA179" s="77"/>
      <c r="BB179" s="77"/>
      <c r="BC179" s="77"/>
      <c r="BD179" s="108"/>
      <c r="BE179" s="77"/>
      <c r="BG179" s="77"/>
    </row>
    <row r="180" spans="2:59" ht="39" hidden="1" customHeight="1">
      <c r="B180" s="5"/>
      <c r="C180" s="69" t="s">
        <v>115</v>
      </c>
      <c r="D180" s="8">
        <v>5</v>
      </c>
      <c r="E180" s="56"/>
      <c r="F180" s="56"/>
      <c r="G180" s="143"/>
      <c r="H180" s="137"/>
      <c r="I180" s="127"/>
      <c r="J180" s="58"/>
      <c r="K180" s="58"/>
      <c r="L180" s="58"/>
      <c r="M180" s="4"/>
      <c r="P180" s="130"/>
      <c r="Q180" s="134"/>
      <c r="R180" s="93" t="str">
        <f t="shared" si="170"/>
        <v/>
      </c>
      <c r="S180" s="110" t="str">
        <f t="shared" si="130"/>
        <v/>
      </c>
      <c r="T180" s="65" t="str">
        <f t="shared" si="131"/>
        <v/>
      </c>
      <c r="U180" s="77"/>
      <c r="V180" s="77" t="str">
        <f t="shared" si="173"/>
        <v/>
      </c>
      <c r="W180" s="77" t="str">
        <f t="shared" si="174"/>
        <v/>
      </c>
      <c r="X180" s="77"/>
      <c r="Y180" s="77"/>
      <c r="Z180" s="77"/>
      <c r="AA180" s="77"/>
      <c r="AB180" s="108"/>
      <c r="AD180" s="130"/>
      <c r="AE180" s="134"/>
      <c r="AF180" s="93" t="str">
        <f t="shared" si="171"/>
        <v/>
      </c>
      <c r="AG180" s="110" t="str">
        <f t="shared" si="166"/>
        <v/>
      </c>
      <c r="AH180" s="65" t="str">
        <f t="shared" si="167"/>
        <v/>
      </c>
      <c r="AI180" s="77"/>
      <c r="AJ180" s="77" t="str">
        <f t="shared" si="175"/>
        <v/>
      </c>
      <c r="AK180" s="77" t="str">
        <f t="shared" si="176"/>
        <v/>
      </c>
      <c r="AL180" s="77"/>
      <c r="AM180" s="77"/>
      <c r="AN180" s="77"/>
      <c r="AO180" s="77"/>
      <c r="AP180" s="108"/>
      <c r="AQ180"/>
      <c r="AR180" s="130"/>
      <c r="AS180" s="134"/>
      <c r="AT180" s="93" t="str">
        <f t="shared" si="172"/>
        <v/>
      </c>
      <c r="AU180" s="110" t="str">
        <f t="shared" si="168"/>
        <v/>
      </c>
      <c r="AV180" s="65" t="str">
        <f t="shared" si="169"/>
        <v/>
      </c>
      <c r="AW180" s="77"/>
      <c r="AX180" s="77" t="str">
        <f t="shared" si="177"/>
        <v/>
      </c>
      <c r="AY180" s="77" t="str">
        <f t="shared" si="178"/>
        <v/>
      </c>
      <c r="AZ180" s="77"/>
      <c r="BA180" s="77"/>
      <c r="BB180" s="77"/>
      <c r="BC180" s="77"/>
      <c r="BD180" s="108"/>
      <c r="BE180" s="77"/>
      <c r="BG180" s="77"/>
    </row>
    <row r="181" spans="2:59" ht="39" hidden="1" customHeight="1">
      <c r="B181" s="5"/>
      <c r="C181" s="69" t="s">
        <v>115</v>
      </c>
      <c r="D181" s="8">
        <v>6</v>
      </c>
      <c r="E181" s="56"/>
      <c r="F181" s="56"/>
      <c r="G181" s="143"/>
      <c r="H181" s="137"/>
      <c r="I181" s="127"/>
      <c r="J181" s="58"/>
      <c r="K181" s="58"/>
      <c r="L181" s="58"/>
      <c r="M181" s="4"/>
      <c r="P181" s="130"/>
      <c r="Q181" s="134"/>
      <c r="R181" s="93" t="str">
        <f t="shared" si="170"/>
        <v/>
      </c>
      <c r="S181" s="110" t="str">
        <f t="shared" si="130"/>
        <v/>
      </c>
      <c r="T181" s="65" t="str">
        <f t="shared" si="131"/>
        <v/>
      </c>
      <c r="U181" s="77"/>
      <c r="V181" s="77" t="str">
        <f t="shared" si="173"/>
        <v/>
      </c>
      <c r="W181" s="77" t="str">
        <f t="shared" si="174"/>
        <v/>
      </c>
      <c r="X181" s="77"/>
      <c r="Y181" s="77"/>
      <c r="Z181" s="77"/>
      <c r="AA181" s="77"/>
      <c r="AB181" s="108"/>
      <c r="AD181" s="130"/>
      <c r="AE181" s="134"/>
      <c r="AF181" s="93" t="str">
        <f t="shared" si="171"/>
        <v/>
      </c>
      <c r="AG181" s="110" t="str">
        <f t="shared" si="166"/>
        <v/>
      </c>
      <c r="AH181" s="65" t="str">
        <f t="shared" si="167"/>
        <v/>
      </c>
      <c r="AI181" s="77"/>
      <c r="AJ181" s="77" t="str">
        <f t="shared" si="175"/>
        <v/>
      </c>
      <c r="AK181" s="77" t="str">
        <f t="shared" si="176"/>
        <v/>
      </c>
      <c r="AL181" s="77"/>
      <c r="AM181" s="77"/>
      <c r="AN181" s="77"/>
      <c r="AO181" s="77"/>
      <c r="AP181" s="108"/>
      <c r="AQ181"/>
      <c r="AR181" s="130"/>
      <c r="AS181" s="134"/>
      <c r="AT181" s="93" t="str">
        <f t="shared" si="172"/>
        <v/>
      </c>
      <c r="AU181" s="110" t="str">
        <f t="shared" si="168"/>
        <v/>
      </c>
      <c r="AV181" s="65" t="str">
        <f t="shared" si="169"/>
        <v/>
      </c>
      <c r="AW181" s="77"/>
      <c r="AX181" s="77" t="str">
        <f t="shared" si="177"/>
        <v/>
      </c>
      <c r="AY181" s="77" t="str">
        <f t="shared" si="178"/>
        <v/>
      </c>
      <c r="AZ181" s="77"/>
      <c r="BA181" s="77"/>
      <c r="BB181" s="77"/>
      <c r="BC181" s="77"/>
      <c r="BD181" s="108"/>
      <c r="BE181" s="77"/>
      <c r="BG181" s="77"/>
    </row>
    <row r="182" spans="2:59" ht="39" hidden="1" customHeight="1">
      <c r="B182" s="5"/>
      <c r="C182" s="69" t="s">
        <v>115</v>
      </c>
      <c r="D182" s="8">
        <v>7</v>
      </c>
      <c r="E182" s="56"/>
      <c r="F182" s="56"/>
      <c r="G182" s="143"/>
      <c r="H182" s="137"/>
      <c r="I182" s="127"/>
      <c r="J182" s="58"/>
      <c r="K182" s="58"/>
      <c r="L182" s="58"/>
      <c r="M182" s="4"/>
      <c r="P182" s="130"/>
      <c r="Q182" s="134"/>
      <c r="R182" s="93" t="str">
        <f t="shared" si="170"/>
        <v/>
      </c>
      <c r="S182" s="110" t="str">
        <f t="shared" si="130"/>
        <v/>
      </c>
      <c r="T182" s="65" t="str">
        <f t="shared" si="131"/>
        <v/>
      </c>
      <c r="U182" s="77"/>
      <c r="V182" s="77" t="str">
        <f t="shared" si="173"/>
        <v/>
      </c>
      <c r="W182" s="77" t="str">
        <f t="shared" si="174"/>
        <v/>
      </c>
      <c r="X182" s="77"/>
      <c r="Y182" s="77"/>
      <c r="Z182" s="77"/>
      <c r="AA182" s="77"/>
      <c r="AB182" s="108"/>
      <c r="AD182" s="130"/>
      <c r="AE182" s="134"/>
      <c r="AF182" s="93" t="str">
        <f t="shared" si="171"/>
        <v/>
      </c>
      <c r="AG182" s="110" t="str">
        <f t="shared" si="166"/>
        <v/>
      </c>
      <c r="AH182" s="65" t="str">
        <f t="shared" si="167"/>
        <v/>
      </c>
      <c r="AI182" s="77"/>
      <c r="AJ182" s="77" t="str">
        <f t="shared" si="175"/>
        <v/>
      </c>
      <c r="AK182" s="77" t="str">
        <f t="shared" si="176"/>
        <v/>
      </c>
      <c r="AL182" s="77"/>
      <c r="AM182" s="77"/>
      <c r="AN182" s="77"/>
      <c r="AO182" s="77"/>
      <c r="AP182" s="108"/>
      <c r="AQ182"/>
      <c r="AR182" s="130"/>
      <c r="AS182" s="134"/>
      <c r="AT182" s="93" t="str">
        <f t="shared" si="172"/>
        <v/>
      </c>
      <c r="AU182" s="110" t="str">
        <f t="shared" si="168"/>
        <v/>
      </c>
      <c r="AV182" s="65" t="str">
        <f t="shared" si="169"/>
        <v/>
      </c>
      <c r="AW182" s="77"/>
      <c r="AX182" s="77" t="str">
        <f t="shared" si="177"/>
        <v/>
      </c>
      <c r="AY182" s="77" t="str">
        <f t="shared" si="178"/>
        <v/>
      </c>
      <c r="AZ182" s="77"/>
      <c r="BA182" s="77"/>
      <c r="BB182" s="77"/>
      <c r="BC182" s="77"/>
      <c r="BD182" s="108"/>
      <c r="BE182" s="77"/>
      <c r="BG182" s="77"/>
    </row>
    <row r="183" spans="2:59" ht="39" hidden="1" customHeight="1">
      <c r="B183" s="5"/>
      <c r="C183" s="69" t="s">
        <v>115</v>
      </c>
      <c r="D183" s="8">
        <v>8</v>
      </c>
      <c r="E183" s="56"/>
      <c r="F183" s="56"/>
      <c r="G183" s="143"/>
      <c r="H183" s="137"/>
      <c r="I183" s="127"/>
      <c r="J183" s="58"/>
      <c r="K183" s="58"/>
      <c r="L183" s="58"/>
      <c r="M183" s="4"/>
      <c r="P183" s="130"/>
      <c r="Q183" s="134"/>
      <c r="R183" s="93" t="str">
        <f t="shared" si="170"/>
        <v/>
      </c>
      <c r="S183" s="110" t="str">
        <f t="shared" si="130"/>
        <v/>
      </c>
      <c r="T183" s="65" t="str">
        <f t="shared" si="131"/>
        <v/>
      </c>
      <c r="U183" s="77"/>
      <c r="V183" s="77" t="str">
        <f t="shared" si="173"/>
        <v/>
      </c>
      <c r="W183" s="77" t="str">
        <f t="shared" si="174"/>
        <v/>
      </c>
      <c r="X183" s="77"/>
      <c r="Y183" s="77"/>
      <c r="Z183" s="77"/>
      <c r="AA183" s="77"/>
      <c r="AB183" s="108"/>
      <c r="AD183" s="130"/>
      <c r="AE183" s="134"/>
      <c r="AF183" s="93" t="str">
        <f t="shared" si="171"/>
        <v/>
      </c>
      <c r="AG183" s="110" t="str">
        <f t="shared" si="166"/>
        <v/>
      </c>
      <c r="AH183" s="65" t="str">
        <f t="shared" si="167"/>
        <v/>
      </c>
      <c r="AI183" s="77"/>
      <c r="AJ183" s="77" t="str">
        <f t="shared" si="175"/>
        <v/>
      </c>
      <c r="AK183" s="77" t="str">
        <f t="shared" si="176"/>
        <v/>
      </c>
      <c r="AL183" s="77"/>
      <c r="AM183" s="77"/>
      <c r="AN183" s="77"/>
      <c r="AO183" s="77"/>
      <c r="AP183" s="108"/>
      <c r="AQ183"/>
      <c r="AR183" s="130"/>
      <c r="AS183" s="134"/>
      <c r="AT183" s="93" t="str">
        <f t="shared" si="172"/>
        <v/>
      </c>
      <c r="AU183" s="110" t="str">
        <f t="shared" si="168"/>
        <v/>
      </c>
      <c r="AV183" s="65" t="str">
        <f t="shared" si="169"/>
        <v/>
      </c>
      <c r="AW183" s="77"/>
      <c r="AX183" s="77" t="str">
        <f t="shared" si="177"/>
        <v/>
      </c>
      <c r="AY183" s="77" t="str">
        <f t="shared" si="178"/>
        <v/>
      </c>
      <c r="AZ183" s="77"/>
      <c r="BA183" s="77"/>
      <c r="BB183" s="77"/>
      <c r="BC183" s="77"/>
      <c r="BD183" s="108"/>
      <c r="BE183" s="77"/>
      <c r="BG183" s="77"/>
    </row>
    <row r="184" spans="2:59" ht="39" hidden="1" customHeight="1">
      <c r="B184" s="5"/>
      <c r="C184" s="69" t="s">
        <v>115</v>
      </c>
      <c r="D184" s="8">
        <v>9</v>
      </c>
      <c r="E184" s="56"/>
      <c r="F184" s="56"/>
      <c r="G184" s="143"/>
      <c r="H184" s="137"/>
      <c r="I184" s="127"/>
      <c r="J184" s="58"/>
      <c r="K184" s="58"/>
      <c r="L184" s="58"/>
      <c r="M184" s="4"/>
      <c r="P184" s="130"/>
      <c r="Q184" s="134"/>
      <c r="R184" s="93" t="str">
        <f t="shared" si="170"/>
        <v/>
      </c>
      <c r="S184" s="110" t="str">
        <f t="shared" si="130"/>
        <v/>
      </c>
      <c r="T184" s="65" t="str">
        <f t="shared" si="131"/>
        <v/>
      </c>
      <c r="U184" s="77"/>
      <c r="V184" s="77" t="str">
        <f t="shared" si="173"/>
        <v/>
      </c>
      <c r="W184" s="77" t="str">
        <f t="shared" si="174"/>
        <v/>
      </c>
      <c r="X184" s="77"/>
      <c r="Y184" s="77"/>
      <c r="Z184" s="77"/>
      <c r="AA184" s="77"/>
      <c r="AB184" s="108"/>
      <c r="AD184" s="130"/>
      <c r="AE184" s="134"/>
      <c r="AF184" s="93" t="str">
        <f t="shared" si="171"/>
        <v/>
      </c>
      <c r="AG184" s="110" t="str">
        <f t="shared" si="166"/>
        <v/>
      </c>
      <c r="AH184" s="65" t="str">
        <f t="shared" si="167"/>
        <v/>
      </c>
      <c r="AI184" s="77"/>
      <c r="AJ184" s="77" t="str">
        <f t="shared" si="175"/>
        <v/>
      </c>
      <c r="AK184" s="77" t="str">
        <f t="shared" si="176"/>
        <v/>
      </c>
      <c r="AL184" s="77"/>
      <c r="AM184" s="77"/>
      <c r="AN184" s="77"/>
      <c r="AO184" s="77"/>
      <c r="AP184" s="108"/>
      <c r="AQ184"/>
      <c r="AR184" s="130"/>
      <c r="AS184" s="134"/>
      <c r="AT184" s="93" t="str">
        <f t="shared" si="172"/>
        <v/>
      </c>
      <c r="AU184" s="110" t="str">
        <f t="shared" si="168"/>
        <v/>
      </c>
      <c r="AV184" s="65" t="str">
        <f t="shared" si="169"/>
        <v/>
      </c>
      <c r="AW184" s="77"/>
      <c r="AX184" s="77" t="str">
        <f t="shared" si="177"/>
        <v/>
      </c>
      <c r="AY184" s="77" t="str">
        <f t="shared" si="178"/>
        <v/>
      </c>
      <c r="AZ184" s="77"/>
      <c r="BA184" s="77"/>
      <c r="BB184" s="77"/>
      <c r="BC184" s="77"/>
      <c r="BD184" s="108"/>
      <c r="BE184" s="77"/>
      <c r="BG184" s="77"/>
    </row>
    <row r="185" spans="2:59" ht="39" hidden="1" customHeight="1">
      <c r="B185" s="24"/>
      <c r="C185" s="70" t="s">
        <v>115</v>
      </c>
      <c r="D185" s="25">
        <v>10</v>
      </c>
      <c r="E185" s="7"/>
      <c r="F185" s="7"/>
      <c r="G185" s="144"/>
      <c r="H185" s="139"/>
      <c r="I185" s="140"/>
      <c r="J185" s="6"/>
      <c r="K185" s="6"/>
      <c r="L185" s="6"/>
      <c r="M185" s="4"/>
      <c r="P185" s="131"/>
      <c r="Q185" s="135"/>
      <c r="R185" s="97" t="str">
        <f t="shared" si="170"/>
        <v/>
      </c>
      <c r="S185" s="111" t="str">
        <f t="shared" si="130"/>
        <v/>
      </c>
      <c r="T185" s="66" t="str">
        <f t="shared" si="131"/>
        <v/>
      </c>
      <c r="U185" s="77"/>
      <c r="V185" s="77" t="str">
        <f t="shared" si="173"/>
        <v/>
      </c>
      <c r="W185" s="77" t="str">
        <f t="shared" si="174"/>
        <v/>
      </c>
      <c r="X185" s="78"/>
      <c r="Y185" s="78"/>
      <c r="Z185" s="78"/>
      <c r="AA185" s="78"/>
      <c r="AB185" s="109"/>
      <c r="AD185" s="131"/>
      <c r="AE185" s="135"/>
      <c r="AF185" s="97" t="str">
        <f t="shared" si="171"/>
        <v/>
      </c>
      <c r="AG185" s="111" t="str">
        <f t="shared" si="166"/>
        <v/>
      </c>
      <c r="AH185" s="66" t="str">
        <f t="shared" si="167"/>
        <v/>
      </c>
      <c r="AI185" s="77"/>
      <c r="AJ185" s="77" t="str">
        <f t="shared" si="175"/>
        <v/>
      </c>
      <c r="AK185" s="77" t="str">
        <f t="shared" si="176"/>
        <v/>
      </c>
      <c r="AL185" s="78"/>
      <c r="AM185" s="78"/>
      <c r="AN185" s="78"/>
      <c r="AO185" s="78"/>
      <c r="AP185" s="109"/>
      <c r="AQ185"/>
      <c r="AR185" s="131"/>
      <c r="AS185" s="135"/>
      <c r="AT185" s="97" t="str">
        <f t="shared" si="172"/>
        <v/>
      </c>
      <c r="AU185" s="111" t="str">
        <f t="shared" si="168"/>
        <v/>
      </c>
      <c r="AV185" s="66" t="str">
        <f t="shared" si="169"/>
        <v/>
      </c>
      <c r="AW185" s="77"/>
      <c r="AX185" s="77" t="str">
        <f t="shared" si="177"/>
        <v/>
      </c>
      <c r="AY185" s="77" t="str">
        <f t="shared" si="178"/>
        <v/>
      </c>
      <c r="AZ185" s="78"/>
      <c r="BA185" s="78"/>
      <c r="BB185" s="78"/>
      <c r="BC185" s="78"/>
      <c r="BD185" s="109"/>
      <c r="BE185" s="77"/>
      <c r="BG185" s="77"/>
    </row>
    <row r="186" spans="2:59" ht="39" customHeight="1">
      <c r="B186" s="21" t="s">
        <v>119</v>
      </c>
      <c r="C186" s="71" t="s">
        <v>115</v>
      </c>
      <c r="D186" s="22">
        <v>1</v>
      </c>
      <c r="E186" s="141" t="s">
        <v>120</v>
      </c>
      <c r="F186" s="141" t="s">
        <v>70</v>
      </c>
      <c r="G186" s="147" t="s">
        <v>121</v>
      </c>
      <c r="H186" s="142">
        <v>3.1819600000000001</v>
      </c>
      <c r="I186" s="154"/>
      <c r="J186" s="148"/>
      <c r="K186" s="148"/>
      <c r="L186" s="148"/>
      <c r="M186" s="4"/>
      <c r="P186" s="177" t="s">
        <v>56</v>
      </c>
      <c r="Q186" s="133">
        <v>9</v>
      </c>
      <c r="R186" s="156" t="str">
        <f t="shared" si="170"/>
        <v>m²</v>
      </c>
      <c r="S186" s="96">
        <f t="shared" si="130"/>
        <v>28.637640000000001</v>
      </c>
      <c r="T186" s="157" t="str">
        <f t="shared" si="131"/>
        <v/>
      </c>
      <c r="U186" s="77"/>
      <c r="V186" s="158">
        <f>IF(P186="x",S186,"")</f>
        <v>28.637640000000001</v>
      </c>
      <c r="W186" s="158" t="str">
        <f>IF(P186="x",T186,"")</f>
        <v/>
      </c>
      <c r="X186" s="159">
        <f>_xlfn.MINIFS(S186:S195,S186:S195,"&gt;"&amp;0)</f>
        <v>28.637640000000001</v>
      </c>
      <c r="Y186" s="158" t="str">
        <f>_xlfn.XLOOKUP(X186,S186:S195,T186:T195,"",0,1)</f>
        <v/>
      </c>
      <c r="Z186" s="158" t="str">
        <f>_xlfn.XLOOKUP(AA186,T186:T195,S186:S195,"",0,1)</f>
        <v/>
      </c>
      <c r="AA186" s="158">
        <f>_xlfn.MINIFS(T186:T195,T186:T195,"&gt;"&amp;0)</f>
        <v>0</v>
      </c>
      <c r="AB186" s="160">
        <f>MAX(S186:S195)</f>
        <v>28.637640000000001</v>
      </c>
      <c r="AD186" s="177"/>
      <c r="AE186" s="133"/>
      <c r="AF186" s="156" t="str">
        <f t="shared" si="171"/>
        <v>m²</v>
      </c>
      <c r="AG186" s="96">
        <f t="shared" si="166"/>
        <v>0</v>
      </c>
      <c r="AH186" s="157" t="str">
        <f t="shared" si="167"/>
        <v/>
      </c>
      <c r="AI186" s="77"/>
      <c r="AJ186" s="158" t="str">
        <f>IF(AD186="x",AG186,"")</f>
        <v/>
      </c>
      <c r="AK186" s="158" t="str">
        <f>IF(AD186="x",AH186,"")</f>
        <v/>
      </c>
      <c r="AL186" s="159">
        <f>_xlfn.MINIFS(AG186:AG195,AG186:AG195,"&gt;"&amp;0)</f>
        <v>0</v>
      </c>
      <c r="AM186" s="158" t="str">
        <f>_xlfn.XLOOKUP(AL186,AG186:AG195,AH186:AH195,"",0,1)</f>
        <v/>
      </c>
      <c r="AN186" s="158" t="str">
        <f>_xlfn.XLOOKUP(AO186,AH186:AH195,AG186:AG195,"",0,1)</f>
        <v/>
      </c>
      <c r="AO186" s="158">
        <f>_xlfn.MINIFS(AH186:AH195,AH186:AH195,"&gt;"&amp;0)</f>
        <v>0</v>
      </c>
      <c r="AP186" s="160">
        <f>MAX(AG186:AG195)</f>
        <v>0</v>
      </c>
      <c r="AQ186"/>
      <c r="AR186" s="177"/>
      <c r="AS186" s="133"/>
      <c r="AT186" s="156" t="str">
        <f t="shared" si="172"/>
        <v>m²</v>
      </c>
      <c r="AU186" s="96">
        <f t="shared" si="168"/>
        <v>0</v>
      </c>
      <c r="AV186" s="157" t="str">
        <f t="shared" si="169"/>
        <v/>
      </c>
      <c r="AW186" s="77"/>
      <c r="AX186" s="158" t="str">
        <f>IF(AR186="x",AU186,"")</f>
        <v/>
      </c>
      <c r="AY186" s="158" t="str">
        <f>IF(AR186="x",AV186,"")</f>
        <v/>
      </c>
      <c r="AZ186" s="159">
        <f>_xlfn.MINIFS(AU186:AU195,AU186:AU195,"&gt;"&amp;0)</f>
        <v>0</v>
      </c>
      <c r="BA186" s="158" t="str">
        <f>_xlfn.XLOOKUP(AZ186,AU186:AU195,AV186:AV195,"",0,1)</f>
        <v/>
      </c>
      <c r="BB186" s="158" t="str">
        <f>_xlfn.XLOOKUP(BC186,AV186:AV195,AU186:AU195,"",0,1)</f>
        <v/>
      </c>
      <c r="BC186" s="158">
        <f>_xlfn.MINIFS(AV186:AV195,AV186:AV195,"&gt;"&amp;0)</f>
        <v>0</v>
      </c>
      <c r="BD186" s="160">
        <f>MAX(AU186:AU195)</f>
        <v>0</v>
      </c>
      <c r="BE186" s="77"/>
      <c r="BG186" s="77"/>
    </row>
    <row r="187" spans="2:59" ht="39" hidden="1" customHeight="1">
      <c r="B187" s="5"/>
      <c r="C187" s="69" t="s">
        <v>115</v>
      </c>
      <c r="D187" s="8">
        <v>2</v>
      </c>
      <c r="E187" s="56"/>
      <c r="F187" s="56"/>
      <c r="G187" s="143"/>
      <c r="H187" s="137"/>
      <c r="I187" s="127"/>
      <c r="J187" s="58"/>
      <c r="K187" s="58"/>
      <c r="L187" s="58"/>
      <c r="M187" s="4"/>
      <c r="P187" s="130"/>
      <c r="Q187" s="134"/>
      <c r="R187" s="93" t="str">
        <f t="shared" si="170"/>
        <v/>
      </c>
      <c r="S187" s="110" t="str">
        <f t="shared" si="130"/>
        <v/>
      </c>
      <c r="T187" s="65" t="str">
        <f t="shared" si="131"/>
        <v/>
      </c>
      <c r="U187" s="77"/>
      <c r="V187" s="77" t="str">
        <f t="shared" ref="V187:V195" si="179">IF(P187="x",S187,"")</f>
        <v/>
      </c>
      <c r="W187" s="77" t="str">
        <f t="shared" ref="W187:W195" si="180">IF(P187="x",T187,"")</f>
        <v/>
      </c>
      <c r="X187" s="77"/>
      <c r="Y187" s="77"/>
      <c r="Z187" s="77"/>
      <c r="AA187" s="77"/>
      <c r="AB187" s="108"/>
      <c r="AD187" s="130"/>
      <c r="AE187" s="134"/>
      <c r="AF187" s="93" t="str">
        <f t="shared" si="171"/>
        <v/>
      </c>
      <c r="AG187" s="110" t="str">
        <f t="shared" si="166"/>
        <v/>
      </c>
      <c r="AH187" s="65" t="str">
        <f t="shared" si="167"/>
        <v/>
      </c>
      <c r="AI187" s="77"/>
      <c r="AJ187" s="77" t="str">
        <f t="shared" ref="AJ187:AJ195" si="181">IF(AD187="x",AG187,"")</f>
        <v/>
      </c>
      <c r="AK187" s="77" t="str">
        <f t="shared" ref="AK187:AK195" si="182">IF(AD187="x",AH187,"")</f>
        <v/>
      </c>
      <c r="AL187" s="77"/>
      <c r="AM187" s="77"/>
      <c r="AN187" s="77"/>
      <c r="AO187" s="77"/>
      <c r="AP187" s="108"/>
      <c r="AQ187"/>
      <c r="AR187" s="130"/>
      <c r="AS187" s="134"/>
      <c r="AT187" s="93" t="str">
        <f t="shared" si="172"/>
        <v/>
      </c>
      <c r="AU187" s="110" t="str">
        <f t="shared" si="168"/>
        <v/>
      </c>
      <c r="AV187" s="65" t="str">
        <f t="shared" si="169"/>
        <v/>
      </c>
      <c r="AW187" s="77"/>
      <c r="AX187" s="77" t="str">
        <f t="shared" ref="AX187:AX195" si="183">IF(AR187="x",AU187,"")</f>
        <v/>
      </c>
      <c r="AY187" s="77" t="str">
        <f t="shared" ref="AY187:AY195" si="184">IF(AR187="x",AV187,"")</f>
        <v/>
      </c>
      <c r="AZ187" s="77"/>
      <c r="BA187" s="77"/>
      <c r="BB187" s="77"/>
      <c r="BC187" s="77"/>
      <c r="BD187" s="108"/>
      <c r="BE187" s="77"/>
      <c r="BG187" s="77"/>
    </row>
    <row r="188" spans="2:59" ht="39" hidden="1" customHeight="1">
      <c r="B188" s="5"/>
      <c r="C188" s="69" t="s">
        <v>115</v>
      </c>
      <c r="D188" s="8">
        <v>3</v>
      </c>
      <c r="E188" s="56"/>
      <c r="F188" s="56"/>
      <c r="G188" s="143"/>
      <c r="H188" s="137"/>
      <c r="I188" s="127"/>
      <c r="J188" s="58"/>
      <c r="K188" s="58"/>
      <c r="L188" s="58"/>
      <c r="M188" s="4"/>
      <c r="P188" s="130"/>
      <c r="Q188" s="134"/>
      <c r="R188" s="93" t="str">
        <f t="shared" si="170"/>
        <v/>
      </c>
      <c r="S188" s="110" t="str">
        <f t="shared" ref="S188:S263" si="185">IF($H188="","",$H188*Q188)</f>
        <v/>
      </c>
      <c r="T188" s="65" t="str">
        <f t="shared" ref="T188:T263" si="186">IF($I188="","",$I188*Q188)</f>
        <v/>
      </c>
      <c r="U188" s="77"/>
      <c r="V188" s="77" t="str">
        <f t="shared" si="179"/>
        <v/>
      </c>
      <c r="W188" s="77" t="str">
        <f t="shared" si="180"/>
        <v/>
      </c>
      <c r="X188" s="77"/>
      <c r="Y188" s="77"/>
      <c r="Z188" s="77"/>
      <c r="AA188" s="77"/>
      <c r="AB188" s="108"/>
      <c r="AD188" s="130"/>
      <c r="AE188" s="134"/>
      <c r="AF188" s="93" t="str">
        <f t="shared" si="171"/>
        <v/>
      </c>
      <c r="AG188" s="110" t="str">
        <f t="shared" si="166"/>
        <v/>
      </c>
      <c r="AH188" s="65" t="str">
        <f t="shared" si="167"/>
        <v/>
      </c>
      <c r="AI188" s="77"/>
      <c r="AJ188" s="77" t="str">
        <f t="shared" si="181"/>
        <v/>
      </c>
      <c r="AK188" s="77" t="str">
        <f t="shared" si="182"/>
        <v/>
      </c>
      <c r="AL188" s="77"/>
      <c r="AM188" s="77"/>
      <c r="AN188" s="77"/>
      <c r="AO188" s="77"/>
      <c r="AP188" s="108"/>
      <c r="AQ188"/>
      <c r="AR188" s="130"/>
      <c r="AS188" s="134"/>
      <c r="AT188" s="93" t="str">
        <f t="shared" si="172"/>
        <v/>
      </c>
      <c r="AU188" s="110" t="str">
        <f t="shared" si="168"/>
        <v/>
      </c>
      <c r="AV188" s="65" t="str">
        <f t="shared" si="169"/>
        <v/>
      </c>
      <c r="AW188" s="77"/>
      <c r="AX188" s="77" t="str">
        <f t="shared" si="183"/>
        <v/>
      </c>
      <c r="AY188" s="77" t="str">
        <f t="shared" si="184"/>
        <v/>
      </c>
      <c r="AZ188" s="77"/>
      <c r="BA188" s="77"/>
      <c r="BB188" s="77"/>
      <c r="BC188" s="77"/>
      <c r="BD188" s="108"/>
      <c r="BE188" s="77"/>
      <c r="BG188" s="77"/>
    </row>
    <row r="189" spans="2:59" ht="39" hidden="1" customHeight="1">
      <c r="B189" s="5"/>
      <c r="C189" s="69" t="s">
        <v>115</v>
      </c>
      <c r="D189" s="8">
        <v>4</v>
      </c>
      <c r="E189" s="56"/>
      <c r="F189" s="56"/>
      <c r="G189" s="143"/>
      <c r="H189" s="137"/>
      <c r="I189" s="127"/>
      <c r="J189" s="58"/>
      <c r="K189" s="58"/>
      <c r="L189" s="58"/>
      <c r="M189" s="4"/>
      <c r="P189" s="130"/>
      <c r="Q189" s="134"/>
      <c r="R189" s="93" t="str">
        <f t="shared" si="170"/>
        <v/>
      </c>
      <c r="S189" s="110" t="str">
        <f t="shared" si="185"/>
        <v/>
      </c>
      <c r="T189" s="65" t="str">
        <f t="shared" si="186"/>
        <v/>
      </c>
      <c r="U189" s="77"/>
      <c r="V189" s="77" t="str">
        <f t="shared" si="179"/>
        <v/>
      </c>
      <c r="W189" s="77" t="str">
        <f t="shared" si="180"/>
        <v/>
      </c>
      <c r="X189" s="77"/>
      <c r="Y189" s="77"/>
      <c r="Z189" s="77"/>
      <c r="AA189" s="77"/>
      <c r="AB189" s="108"/>
      <c r="AD189" s="130"/>
      <c r="AE189" s="134"/>
      <c r="AF189" s="93" t="str">
        <f t="shared" si="171"/>
        <v/>
      </c>
      <c r="AG189" s="110" t="str">
        <f t="shared" si="166"/>
        <v/>
      </c>
      <c r="AH189" s="65" t="str">
        <f t="shared" si="167"/>
        <v/>
      </c>
      <c r="AI189" s="77"/>
      <c r="AJ189" s="77" t="str">
        <f t="shared" si="181"/>
        <v/>
      </c>
      <c r="AK189" s="77" t="str">
        <f t="shared" si="182"/>
        <v/>
      </c>
      <c r="AL189" s="77"/>
      <c r="AM189" s="77"/>
      <c r="AN189" s="77"/>
      <c r="AO189" s="77"/>
      <c r="AP189" s="108"/>
      <c r="AQ189"/>
      <c r="AR189" s="130"/>
      <c r="AS189" s="134"/>
      <c r="AT189" s="93" t="str">
        <f t="shared" si="172"/>
        <v/>
      </c>
      <c r="AU189" s="110" t="str">
        <f t="shared" si="168"/>
        <v/>
      </c>
      <c r="AV189" s="65" t="str">
        <f t="shared" si="169"/>
        <v/>
      </c>
      <c r="AW189" s="77"/>
      <c r="AX189" s="77" t="str">
        <f t="shared" si="183"/>
        <v/>
      </c>
      <c r="AY189" s="77" t="str">
        <f t="shared" si="184"/>
        <v/>
      </c>
      <c r="AZ189" s="77"/>
      <c r="BA189" s="77"/>
      <c r="BB189" s="77"/>
      <c r="BC189" s="77"/>
      <c r="BD189" s="108"/>
      <c r="BE189" s="77"/>
      <c r="BG189" s="77"/>
    </row>
    <row r="190" spans="2:59" ht="39" hidden="1" customHeight="1">
      <c r="B190" s="5"/>
      <c r="C190" s="69" t="s">
        <v>115</v>
      </c>
      <c r="D190" s="8">
        <v>5</v>
      </c>
      <c r="E190" s="56"/>
      <c r="F190" s="56"/>
      <c r="G190" s="143"/>
      <c r="H190" s="137"/>
      <c r="I190" s="127"/>
      <c r="J190" s="58"/>
      <c r="K190" s="58"/>
      <c r="L190" s="58"/>
      <c r="M190" s="4"/>
      <c r="P190" s="130"/>
      <c r="Q190" s="134"/>
      <c r="R190" s="93" t="str">
        <f t="shared" si="170"/>
        <v/>
      </c>
      <c r="S190" s="110" t="str">
        <f t="shared" si="185"/>
        <v/>
      </c>
      <c r="T190" s="65" t="str">
        <f t="shared" si="186"/>
        <v/>
      </c>
      <c r="U190" s="77"/>
      <c r="V190" s="77" t="str">
        <f t="shared" si="179"/>
        <v/>
      </c>
      <c r="W190" s="77" t="str">
        <f t="shared" si="180"/>
        <v/>
      </c>
      <c r="X190" s="77"/>
      <c r="Y190" s="77"/>
      <c r="Z190" s="77"/>
      <c r="AA190" s="77"/>
      <c r="AB190" s="108"/>
      <c r="AD190" s="130"/>
      <c r="AE190" s="134"/>
      <c r="AF190" s="93" t="str">
        <f t="shared" si="171"/>
        <v/>
      </c>
      <c r="AG190" s="110" t="str">
        <f t="shared" si="166"/>
        <v/>
      </c>
      <c r="AH190" s="65" t="str">
        <f t="shared" si="167"/>
        <v/>
      </c>
      <c r="AI190" s="77"/>
      <c r="AJ190" s="77" t="str">
        <f t="shared" si="181"/>
        <v/>
      </c>
      <c r="AK190" s="77" t="str">
        <f t="shared" si="182"/>
        <v/>
      </c>
      <c r="AL190" s="77"/>
      <c r="AM190" s="77"/>
      <c r="AN190" s="77"/>
      <c r="AO190" s="77"/>
      <c r="AP190" s="108"/>
      <c r="AQ190"/>
      <c r="AR190" s="130"/>
      <c r="AS190" s="134"/>
      <c r="AT190" s="93" t="str">
        <f t="shared" si="172"/>
        <v/>
      </c>
      <c r="AU190" s="110" t="str">
        <f t="shared" si="168"/>
        <v/>
      </c>
      <c r="AV190" s="65" t="str">
        <f t="shared" si="169"/>
        <v/>
      </c>
      <c r="AW190" s="77"/>
      <c r="AX190" s="77" t="str">
        <f t="shared" si="183"/>
        <v/>
      </c>
      <c r="AY190" s="77" t="str">
        <f t="shared" si="184"/>
        <v/>
      </c>
      <c r="AZ190" s="77"/>
      <c r="BA190" s="77"/>
      <c r="BB190" s="77"/>
      <c r="BC190" s="77"/>
      <c r="BD190" s="108"/>
      <c r="BE190" s="77"/>
      <c r="BG190" s="77"/>
    </row>
    <row r="191" spans="2:59" ht="39" hidden="1" customHeight="1">
      <c r="B191" s="5"/>
      <c r="C191" s="69" t="s">
        <v>115</v>
      </c>
      <c r="D191" s="8">
        <v>6</v>
      </c>
      <c r="E191" s="56"/>
      <c r="F191" s="56"/>
      <c r="G191" s="143"/>
      <c r="H191" s="137"/>
      <c r="I191" s="127"/>
      <c r="J191" s="58"/>
      <c r="K191" s="58"/>
      <c r="L191" s="58"/>
      <c r="M191" s="4"/>
      <c r="P191" s="130"/>
      <c r="Q191" s="134"/>
      <c r="R191" s="93" t="str">
        <f t="shared" si="170"/>
        <v/>
      </c>
      <c r="S191" s="110" t="str">
        <f t="shared" si="185"/>
        <v/>
      </c>
      <c r="T191" s="65" t="str">
        <f t="shared" si="186"/>
        <v/>
      </c>
      <c r="U191" s="77"/>
      <c r="V191" s="77" t="str">
        <f t="shared" si="179"/>
        <v/>
      </c>
      <c r="W191" s="77" t="str">
        <f t="shared" si="180"/>
        <v/>
      </c>
      <c r="X191" s="77"/>
      <c r="Y191" s="77"/>
      <c r="Z191" s="77"/>
      <c r="AA191" s="77"/>
      <c r="AB191" s="108"/>
      <c r="AD191" s="130"/>
      <c r="AE191" s="134"/>
      <c r="AF191" s="93" t="str">
        <f t="shared" si="171"/>
        <v/>
      </c>
      <c r="AG191" s="110" t="str">
        <f t="shared" si="166"/>
        <v/>
      </c>
      <c r="AH191" s="65" t="str">
        <f t="shared" si="167"/>
        <v/>
      </c>
      <c r="AI191" s="77"/>
      <c r="AJ191" s="77" t="str">
        <f t="shared" si="181"/>
        <v/>
      </c>
      <c r="AK191" s="77" t="str">
        <f t="shared" si="182"/>
        <v/>
      </c>
      <c r="AL191" s="77"/>
      <c r="AM191" s="77"/>
      <c r="AN191" s="77"/>
      <c r="AO191" s="77"/>
      <c r="AP191" s="108"/>
      <c r="AQ191"/>
      <c r="AR191" s="130"/>
      <c r="AS191" s="134"/>
      <c r="AT191" s="93" t="str">
        <f t="shared" si="172"/>
        <v/>
      </c>
      <c r="AU191" s="110" t="str">
        <f t="shared" si="168"/>
        <v/>
      </c>
      <c r="AV191" s="65" t="str">
        <f t="shared" si="169"/>
        <v/>
      </c>
      <c r="AW191" s="77"/>
      <c r="AX191" s="77" t="str">
        <f t="shared" si="183"/>
        <v/>
      </c>
      <c r="AY191" s="77" t="str">
        <f t="shared" si="184"/>
        <v/>
      </c>
      <c r="AZ191" s="77"/>
      <c r="BA191" s="77"/>
      <c r="BB191" s="77"/>
      <c r="BC191" s="77"/>
      <c r="BD191" s="108"/>
      <c r="BE191" s="77"/>
      <c r="BG191" s="77"/>
    </row>
    <row r="192" spans="2:59" ht="39" hidden="1" customHeight="1">
      <c r="B192" s="5"/>
      <c r="C192" s="69" t="s">
        <v>115</v>
      </c>
      <c r="D192" s="8">
        <v>7</v>
      </c>
      <c r="E192" s="56"/>
      <c r="F192" s="56"/>
      <c r="G192" s="143"/>
      <c r="H192" s="137"/>
      <c r="I192" s="127"/>
      <c r="J192" s="58"/>
      <c r="K192" s="58"/>
      <c r="L192" s="58"/>
      <c r="M192" s="4"/>
      <c r="P192" s="130"/>
      <c r="Q192" s="134"/>
      <c r="R192" s="93" t="str">
        <f t="shared" si="170"/>
        <v/>
      </c>
      <c r="S192" s="110" t="str">
        <f t="shared" si="185"/>
        <v/>
      </c>
      <c r="T192" s="65" t="str">
        <f t="shared" si="186"/>
        <v/>
      </c>
      <c r="U192" s="77"/>
      <c r="V192" s="77" t="str">
        <f t="shared" si="179"/>
        <v/>
      </c>
      <c r="W192" s="77" t="str">
        <f t="shared" si="180"/>
        <v/>
      </c>
      <c r="X192" s="77"/>
      <c r="Y192" s="77"/>
      <c r="Z192" s="77"/>
      <c r="AA192" s="77"/>
      <c r="AB192" s="108"/>
      <c r="AD192" s="130"/>
      <c r="AE192" s="134"/>
      <c r="AF192" s="93" t="str">
        <f t="shared" si="171"/>
        <v/>
      </c>
      <c r="AG192" s="110" t="str">
        <f t="shared" si="166"/>
        <v/>
      </c>
      <c r="AH192" s="65" t="str">
        <f t="shared" si="167"/>
        <v/>
      </c>
      <c r="AI192" s="77"/>
      <c r="AJ192" s="77" t="str">
        <f t="shared" si="181"/>
        <v/>
      </c>
      <c r="AK192" s="77" t="str">
        <f t="shared" si="182"/>
        <v/>
      </c>
      <c r="AL192" s="77"/>
      <c r="AM192" s="77"/>
      <c r="AN192" s="77"/>
      <c r="AO192" s="77"/>
      <c r="AP192" s="108"/>
      <c r="AQ192"/>
      <c r="AR192" s="130"/>
      <c r="AS192" s="134"/>
      <c r="AT192" s="93" t="str">
        <f t="shared" si="172"/>
        <v/>
      </c>
      <c r="AU192" s="110" t="str">
        <f t="shared" si="168"/>
        <v/>
      </c>
      <c r="AV192" s="65" t="str">
        <f t="shared" si="169"/>
        <v/>
      </c>
      <c r="AW192" s="77"/>
      <c r="AX192" s="77" t="str">
        <f t="shared" si="183"/>
        <v/>
      </c>
      <c r="AY192" s="77" t="str">
        <f t="shared" si="184"/>
        <v/>
      </c>
      <c r="AZ192" s="77"/>
      <c r="BA192" s="77"/>
      <c r="BB192" s="77"/>
      <c r="BC192" s="77"/>
      <c r="BD192" s="108"/>
      <c r="BE192" s="77"/>
      <c r="BG192" s="77"/>
    </row>
    <row r="193" spans="2:59" ht="39" hidden="1" customHeight="1">
      <c r="B193" s="5"/>
      <c r="C193" s="69" t="s">
        <v>115</v>
      </c>
      <c r="D193" s="8">
        <v>8</v>
      </c>
      <c r="E193" s="56"/>
      <c r="F193" s="56"/>
      <c r="G193" s="143"/>
      <c r="H193" s="137"/>
      <c r="I193" s="127"/>
      <c r="J193" s="58"/>
      <c r="K193" s="58"/>
      <c r="L193" s="58"/>
      <c r="M193" s="4"/>
      <c r="P193" s="130"/>
      <c r="Q193" s="134"/>
      <c r="R193" s="93" t="str">
        <f t="shared" si="170"/>
        <v/>
      </c>
      <c r="S193" s="110" t="str">
        <f t="shared" si="185"/>
        <v/>
      </c>
      <c r="T193" s="65" t="str">
        <f t="shared" si="186"/>
        <v/>
      </c>
      <c r="U193" s="77"/>
      <c r="V193" s="77" t="str">
        <f t="shared" si="179"/>
        <v/>
      </c>
      <c r="W193" s="77" t="str">
        <f t="shared" si="180"/>
        <v/>
      </c>
      <c r="X193" s="77"/>
      <c r="Y193" s="77"/>
      <c r="Z193" s="77"/>
      <c r="AA193" s="77"/>
      <c r="AB193" s="108"/>
      <c r="AD193" s="130"/>
      <c r="AE193" s="134"/>
      <c r="AF193" s="93" t="str">
        <f t="shared" si="171"/>
        <v/>
      </c>
      <c r="AG193" s="110" t="str">
        <f t="shared" si="166"/>
        <v/>
      </c>
      <c r="AH193" s="65" t="str">
        <f t="shared" si="167"/>
        <v/>
      </c>
      <c r="AI193" s="77"/>
      <c r="AJ193" s="77" t="str">
        <f t="shared" si="181"/>
        <v/>
      </c>
      <c r="AK193" s="77" t="str">
        <f t="shared" si="182"/>
        <v/>
      </c>
      <c r="AL193" s="77"/>
      <c r="AM193" s="77"/>
      <c r="AN193" s="77"/>
      <c r="AO193" s="77"/>
      <c r="AP193" s="108"/>
      <c r="AQ193"/>
      <c r="AR193" s="130"/>
      <c r="AS193" s="134"/>
      <c r="AT193" s="93" t="str">
        <f t="shared" si="172"/>
        <v/>
      </c>
      <c r="AU193" s="110" t="str">
        <f t="shared" si="168"/>
        <v/>
      </c>
      <c r="AV193" s="65" t="str">
        <f t="shared" si="169"/>
        <v/>
      </c>
      <c r="AW193" s="77"/>
      <c r="AX193" s="77" t="str">
        <f t="shared" si="183"/>
        <v/>
      </c>
      <c r="AY193" s="77" t="str">
        <f t="shared" si="184"/>
        <v/>
      </c>
      <c r="AZ193" s="77"/>
      <c r="BA193" s="77"/>
      <c r="BB193" s="77"/>
      <c r="BC193" s="77"/>
      <c r="BD193" s="108"/>
      <c r="BE193" s="77"/>
      <c r="BG193" s="77"/>
    </row>
    <row r="194" spans="2:59" ht="39" hidden="1" customHeight="1">
      <c r="B194" s="5"/>
      <c r="C194" s="69" t="s">
        <v>115</v>
      </c>
      <c r="D194" s="8">
        <v>9</v>
      </c>
      <c r="E194" s="56"/>
      <c r="F194" s="56"/>
      <c r="G194" s="143"/>
      <c r="H194" s="137"/>
      <c r="I194" s="127"/>
      <c r="J194" s="58"/>
      <c r="K194" s="58"/>
      <c r="L194" s="58"/>
      <c r="M194" s="4"/>
      <c r="P194" s="130"/>
      <c r="Q194" s="134"/>
      <c r="R194" s="93" t="str">
        <f t="shared" si="170"/>
        <v/>
      </c>
      <c r="S194" s="110" t="str">
        <f t="shared" si="185"/>
        <v/>
      </c>
      <c r="T194" s="65" t="str">
        <f t="shared" si="186"/>
        <v/>
      </c>
      <c r="U194" s="77"/>
      <c r="V194" s="77" t="str">
        <f t="shared" si="179"/>
        <v/>
      </c>
      <c r="W194" s="77" t="str">
        <f t="shared" si="180"/>
        <v/>
      </c>
      <c r="X194" s="77"/>
      <c r="Y194" s="77"/>
      <c r="Z194" s="77"/>
      <c r="AA194" s="77"/>
      <c r="AB194" s="108"/>
      <c r="AD194" s="130"/>
      <c r="AE194" s="134"/>
      <c r="AF194" s="93" t="str">
        <f t="shared" si="171"/>
        <v/>
      </c>
      <c r="AG194" s="110" t="str">
        <f t="shared" si="166"/>
        <v/>
      </c>
      <c r="AH194" s="65" t="str">
        <f t="shared" si="167"/>
        <v/>
      </c>
      <c r="AI194" s="77"/>
      <c r="AJ194" s="77" t="str">
        <f t="shared" si="181"/>
        <v/>
      </c>
      <c r="AK194" s="77" t="str">
        <f t="shared" si="182"/>
        <v/>
      </c>
      <c r="AL194" s="77"/>
      <c r="AM194" s="77"/>
      <c r="AN194" s="77"/>
      <c r="AO194" s="77"/>
      <c r="AP194" s="108"/>
      <c r="AQ194"/>
      <c r="AR194" s="130"/>
      <c r="AS194" s="134"/>
      <c r="AT194" s="93" t="str">
        <f t="shared" si="172"/>
        <v/>
      </c>
      <c r="AU194" s="110" t="str">
        <f t="shared" si="168"/>
        <v/>
      </c>
      <c r="AV194" s="65" t="str">
        <f t="shared" si="169"/>
        <v/>
      </c>
      <c r="AW194" s="77"/>
      <c r="AX194" s="77" t="str">
        <f t="shared" si="183"/>
        <v/>
      </c>
      <c r="AY194" s="77" t="str">
        <f t="shared" si="184"/>
        <v/>
      </c>
      <c r="AZ194" s="77"/>
      <c r="BA194" s="77"/>
      <c r="BB194" s="77"/>
      <c r="BC194" s="77"/>
      <c r="BD194" s="108"/>
      <c r="BE194" s="77"/>
      <c r="BG194" s="77"/>
    </row>
    <row r="195" spans="2:59" ht="39" hidden="1" customHeight="1">
      <c r="B195" s="24"/>
      <c r="C195" s="27" t="s">
        <v>115</v>
      </c>
      <c r="D195" s="25">
        <v>10</v>
      </c>
      <c r="E195" s="7"/>
      <c r="F195" s="7"/>
      <c r="G195" s="144"/>
      <c r="H195" s="139"/>
      <c r="I195" s="140"/>
      <c r="J195" s="6"/>
      <c r="K195" s="6"/>
      <c r="L195" s="6"/>
      <c r="M195" s="4"/>
      <c r="P195" s="129"/>
      <c r="Q195" s="135"/>
      <c r="R195" s="97" t="str">
        <f t="shared" si="170"/>
        <v/>
      </c>
      <c r="S195" s="111" t="str">
        <f t="shared" si="185"/>
        <v/>
      </c>
      <c r="T195" s="66" t="str">
        <f t="shared" si="186"/>
        <v/>
      </c>
      <c r="U195" s="77"/>
      <c r="V195" s="77" t="str">
        <f t="shared" si="179"/>
        <v/>
      </c>
      <c r="W195" s="77" t="str">
        <f t="shared" si="180"/>
        <v/>
      </c>
      <c r="X195" s="78"/>
      <c r="Y195" s="78"/>
      <c r="Z195" s="78"/>
      <c r="AA195" s="78"/>
      <c r="AB195" s="109"/>
      <c r="AD195" s="129"/>
      <c r="AE195" s="135"/>
      <c r="AF195" s="97" t="str">
        <f t="shared" si="171"/>
        <v/>
      </c>
      <c r="AG195" s="111" t="str">
        <f t="shared" si="166"/>
        <v/>
      </c>
      <c r="AH195" s="66" t="str">
        <f t="shared" si="167"/>
        <v/>
      </c>
      <c r="AI195" s="77"/>
      <c r="AJ195" s="77" t="str">
        <f t="shared" si="181"/>
        <v/>
      </c>
      <c r="AK195" s="77" t="str">
        <f t="shared" si="182"/>
        <v/>
      </c>
      <c r="AL195" s="78"/>
      <c r="AM195" s="78"/>
      <c r="AN195" s="78"/>
      <c r="AO195" s="78"/>
      <c r="AP195" s="109"/>
      <c r="AQ195"/>
      <c r="AR195" s="129"/>
      <c r="AS195" s="135"/>
      <c r="AT195" s="97" t="str">
        <f t="shared" si="172"/>
        <v/>
      </c>
      <c r="AU195" s="111" t="str">
        <f t="shared" si="168"/>
        <v/>
      </c>
      <c r="AV195" s="66" t="str">
        <f t="shared" si="169"/>
        <v/>
      </c>
      <c r="AW195" s="77"/>
      <c r="AX195" s="77" t="str">
        <f t="shared" si="183"/>
        <v/>
      </c>
      <c r="AY195" s="77" t="str">
        <f t="shared" si="184"/>
        <v/>
      </c>
      <c r="AZ195" s="78"/>
      <c r="BA195" s="78"/>
      <c r="BB195" s="78"/>
      <c r="BC195" s="78"/>
      <c r="BD195" s="109"/>
      <c r="BE195" s="77"/>
      <c r="BG195" s="77"/>
    </row>
    <row r="196" spans="2:59" ht="39" customHeight="1">
      <c r="B196" s="23" t="s">
        <v>122</v>
      </c>
      <c r="C196" s="172" t="s">
        <v>115</v>
      </c>
      <c r="D196" s="22">
        <v>1</v>
      </c>
      <c r="E196" s="141" t="s">
        <v>123</v>
      </c>
      <c r="F196" s="141" t="s">
        <v>70</v>
      </c>
      <c r="G196" s="147" t="s">
        <v>124</v>
      </c>
      <c r="H196" s="142">
        <v>8.0096000000000007</v>
      </c>
      <c r="I196" s="154"/>
      <c r="J196" s="148" t="s">
        <v>125</v>
      </c>
      <c r="K196" s="148"/>
      <c r="L196" s="148"/>
      <c r="M196" s="4"/>
      <c r="P196" s="177" t="s">
        <v>56</v>
      </c>
      <c r="Q196" s="133">
        <v>2</v>
      </c>
      <c r="R196" s="156" t="str">
        <f t="shared" si="170"/>
        <v>m²</v>
      </c>
      <c r="S196" s="96">
        <f t="shared" si="185"/>
        <v>16.019200000000001</v>
      </c>
      <c r="T196" s="157" t="str">
        <f t="shared" si="186"/>
        <v/>
      </c>
      <c r="U196" s="77"/>
      <c r="V196" s="158">
        <f>IF(P196="x",S196,"")</f>
        <v>16.019200000000001</v>
      </c>
      <c r="W196" s="158" t="str">
        <f>IF(P196="x",T196,"")</f>
        <v/>
      </c>
      <c r="X196" s="159">
        <f>_xlfn.MINIFS(S196:S205,S196:S205,"&gt;"&amp;0)</f>
        <v>16.019200000000001</v>
      </c>
      <c r="Y196" s="158" t="str">
        <f>_xlfn.XLOOKUP(X196,S196:S205,T196:T205,"",0,1)</f>
        <v/>
      </c>
      <c r="Z196" s="158" t="str">
        <f>_xlfn.XLOOKUP(AA196,T196:T205,S196:S205,"",0,1)</f>
        <v/>
      </c>
      <c r="AA196" s="158">
        <f>_xlfn.MINIFS(T196:T205,T196:T205,"&gt;"&amp;0)</f>
        <v>0</v>
      </c>
      <c r="AB196" s="160">
        <f>MAX(S196:S205)</f>
        <v>16.019200000000001</v>
      </c>
      <c r="AD196" s="177"/>
      <c r="AE196" s="133"/>
      <c r="AF196" s="156" t="str">
        <f t="shared" si="171"/>
        <v>m²</v>
      </c>
      <c r="AG196" s="96">
        <f t="shared" si="166"/>
        <v>0</v>
      </c>
      <c r="AH196" s="157" t="str">
        <f t="shared" si="167"/>
        <v/>
      </c>
      <c r="AI196" s="77"/>
      <c r="AJ196" s="158" t="str">
        <f>IF(AD196="x",AG196,"")</f>
        <v/>
      </c>
      <c r="AK196" s="158" t="str">
        <f>IF(AD196="x",AH196,"")</f>
        <v/>
      </c>
      <c r="AL196" s="159">
        <f>_xlfn.MINIFS(AG196:AG205,AG196:AG205,"&gt;"&amp;0)</f>
        <v>0</v>
      </c>
      <c r="AM196" s="158" t="str">
        <f>_xlfn.XLOOKUP(AL196,AG196:AG205,AH196:AH205,"",0,1)</f>
        <v/>
      </c>
      <c r="AN196" s="158" t="str">
        <f>_xlfn.XLOOKUP(AO196,AH196:AH205,AG196:AG205,"",0,1)</f>
        <v/>
      </c>
      <c r="AO196" s="158">
        <f>_xlfn.MINIFS(AH196:AH205,AH196:AH205,"&gt;"&amp;0)</f>
        <v>0</v>
      </c>
      <c r="AP196" s="160">
        <f>MAX(AG196:AG205)</f>
        <v>0</v>
      </c>
      <c r="AQ196"/>
      <c r="AR196" s="177"/>
      <c r="AS196" s="133"/>
      <c r="AT196" s="156" t="str">
        <f t="shared" si="172"/>
        <v>m²</v>
      </c>
      <c r="AU196" s="96">
        <f t="shared" si="168"/>
        <v>0</v>
      </c>
      <c r="AV196" s="157" t="str">
        <f t="shared" si="169"/>
        <v/>
      </c>
      <c r="AW196" s="77"/>
      <c r="AX196" s="158" t="str">
        <f>IF(AR196="x",AU196,"")</f>
        <v/>
      </c>
      <c r="AY196" s="158" t="str">
        <f>IF(AR196="x",AV196,"")</f>
        <v/>
      </c>
      <c r="AZ196" s="159">
        <f>_xlfn.MINIFS(AU196:AU205,AU196:AU205,"&gt;"&amp;0)</f>
        <v>0</v>
      </c>
      <c r="BA196" s="158" t="str">
        <f>_xlfn.XLOOKUP(AZ196,AU196:AU205,AV196:AV205,"",0,1)</f>
        <v/>
      </c>
      <c r="BB196" s="158" t="str">
        <f>_xlfn.XLOOKUP(BC196,AV196:AV205,AU196:AU205,"",0,1)</f>
        <v/>
      </c>
      <c r="BC196" s="158">
        <f>_xlfn.MINIFS(AV196:AV205,AV196:AV205,"&gt;"&amp;0)</f>
        <v>0</v>
      </c>
      <c r="BD196" s="160">
        <f>MAX(AU196:AU205)</f>
        <v>0</v>
      </c>
      <c r="BE196" s="77"/>
      <c r="BG196" s="77"/>
    </row>
    <row r="197" spans="2:59" ht="39" hidden="1" customHeight="1">
      <c r="B197" s="19"/>
      <c r="C197" s="69" t="s">
        <v>115</v>
      </c>
      <c r="D197" s="8">
        <v>2</v>
      </c>
      <c r="E197" s="56"/>
      <c r="F197" s="56"/>
      <c r="G197" s="143"/>
      <c r="H197" s="137"/>
      <c r="I197" s="127"/>
      <c r="J197" s="58"/>
      <c r="K197" s="58"/>
      <c r="L197" s="58"/>
      <c r="M197" s="4"/>
      <c r="P197" s="130"/>
      <c r="Q197" s="134"/>
      <c r="R197" s="93" t="str">
        <f t="shared" si="170"/>
        <v/>
      </c>
      <c r="S197" s="110" t="str">
        <f t="shared" si="185"/>
        <v/>
      </c>
      <c r="T197" s="65" t="str">
        <f t="shared" si="186"/>
        <v/>
      </c>
      <c r="U197" s="77"/>
      <c r="V197" s="77" t="str">
        <f t="shared" ref="V197:V205" si="187">IF(P197="x",S197,"")</f>
        <v/>
      </c>
      <c r="W197" s="77" t="str">
        <f t="shared" ref="W197:W205" si="188">IF(P197="x",T197,"")</f>
        <v/>
      </c>
      <c r="X197" s="77"/>
      <c r="Y197" s="77"/>
      <c r="Z197" s="77"/>
      <c r="AA197" s="77"/>
      <c r="AB197" s="108"/>
      <c r="AD197" s="130"/>
      <c r="AE197" s="134"/>
      <c r="AF197" s="93" t="str">
        <f t="shared" si="171"/>
        <v/>
      </c>
      <c r="AG197" s="110" t="str">
        <f t="shared" si="166"/>
        <v/>
      </c>
      <c r="AH197" s="65" t="str">
        <f t="shared" si="167"/>
        <v/>
      </c>
      <c r="AI197" s="77"/>
      <c r="AJ197" s="77" t="str">
        <f t="shared" ref="AJ197:AJ205" si="189">IF(AD197="x",AG197,"")</f>
        <v/>
      </c>
      <c r="AK197" s="77" t="str">
        <f t="shared" ref="AK197:AK205" si="190">IF(AD197="x",AH197,"")</f>
        <v/>
      </c>
      <c r="AL197" s="77"/>
      <c r="AM197" s="77"/>
      <c r="AN197" s="77"/>
      <c r="AO197" s="77"/>
      <c r="AP197" s="108"/>
      <c r="AQ197"/>
      <c r="AR197" s="130"/>
      <c r="AS197" s="134"/>
      <c r="AT197" s="93" t="str">
        <f t="shared" si="172"/>
        <v/>
      </c>
      <c r="AU197" s="110" t="str">
        <f t="shared" si="168"/>
        <v/>
      </c>
      <c r="AV197" s="65" t="str">
        <f t="shared" si="169"/>
        <v/>
      </c>
      <c r="AW197" s="77"/>
      <c r="AX197" s="77" t="str">
        <f t="shared" ref="AX197:AX205" si="191">IF(AR197="x",AU197,"")</f>
        <v/>
      </c>
      <c r="AY197" s="77" t="str">
        <f t="shared" ref="AY197:AY205" si="192">IF(AR197="x",AV197,"")</f>
        <v/>
      </c>
      <c r="AZ197" s="77"/>
      <c r="BA197" s="77"/>
      <c r="BB197" s="77"/>
      <c r="BC197" s="77"/>
      <c r="BD197" s="108"/>
      <c r="BE197" s="77"/>
      <c r="BG197" s="77"/>
    </row>
    <row r="198" spans="2:59" ht="39" hidden="1" customHeight="1">
      <c r="B198" s="19"/>
      <c r="C198" s="69" t="s">
        <v>115</v>
      </c>
      <c r="D198" s="8">
        <v>3</v>
      </c>
      <c r="E198" s="56"/>
      <c r="F198" s="56"/>
      <c r="G198" s="143"/>
      <c r="H198" s="137"/>
      <c r="I198" s="127"/>
      <c r="J198" s="58"/>
      <c r="K198" s="58"/>
      <c r="L198" s="58"/>
      <c r="M198" s="4"/>
      <c r="P198" s="130"/>
      <c r="Q198" s="134"/>
      <c r="R198" s="93" t="str">
        <f t="shared" si="170"/>
        <v/>
      </c>
      <c r="S198" s="110" t="str">
        <f t="shared" si="185"/>
        <v/>
      </c>
      <c r="T198" s="65" t="str">
        <f t="shared" si="186"/>
        <v/>
      </c>
      <c r="U198" s="77"/>
      <c r="V198" s="77" t="str">
        <f t="shared" si="187"/>
        <v/>
      </c>
      <c r="W198" s="77" t="str">
        <f t="shared" si="188"/>
        <v/>
      </c>
      <c r="X198" s="77"/>
      <c r="Y198" s="77"/>
      <c r="Z198" s="77"/>
      <c r="AA198" s="77"/>
      <c r="AB198" s="108"/>
      <c r="AD198" s="130"/>
      <c r="AE198" s="134"/>
      <c r="AF198" s="93" t="str">
        <f t="shared" si="171"/>
        <v/>
      </c>
      <c r="AG198" s="110" t="str">
        <f t="shared" si="166"/>
        <v/>
      </c>
      <c r="AH198" s="65" t="str">
        <f t="shared" si="167"/>
        <v/>
      </c>
      <c r="AI198" s="77"/>
      <c r="AJ198" s="77" t="str">
        <f t="shared" si="189"/>
        <v/>
      </c>
      <c r="AK198" s="77" t="str">
        <f t="shared" si="190"/>
        <v/>
      </c>
      <c r="AL198" s="77"/>
      <c r="AM198" s="77"/>
      <c r="AN198" s="77"/>
      <c r="AO198" s="77"/>
      <c r="AP198" s="108"/>
      <c r="AQ198"/>
      <c r="AR198" s="130"/>
      <c r="AS198" s="134"/>
      <c r="AT198" s="93" t="str">
        <f t="shared" si="172"/>
        <v/>
      </c>
      <c r="AU198" s="110" t="str">
        <f t="shared" si="168"/>
        <v/>
      </c>
      <c r="AV198" s="65" t="str">
        <f t="shared" si="169"/>
        <v/>
      </c>
      <c r="AW198" s="77"/>
      <c r="AX198" s="77" t="str">
        <f t="shared" si="191"/>
        <v/>
      </c>
      <c r="AY198" s="77" t="str">
        <f t="shared" si="192"/>
        <v/>
      </c>
      <c r="AZ198" s="77"/>
      <c r="BA198" s="77"/>
      <c r="BB198" s="77"/>
      <c r="BC198" s="77"/>
      <c r="BD198" s="108"/>
      <c r="BE198" s="77"/>
      <c r="BG198" s="77"/>
    </row>
    <row r="199" spans="2:59" ht="39" hidden="1" customHeight="1">
      <c r="B199" s="19"/>
      <c r="C199" s="69" t="s">
        <v>115</v>
      </c>
      <c r="D199" s="8">
        <v>4</v>
      </c>
      <c r="E199" s="56"/>
      <c r="F199" s="56"/>
      <c r="G199" s="143"/>
      <c r="H199" s="137"/>
      <c r="I199" s="127"/>
      <c r="J199" s="58"/>
      <c r="K199" s="58"/>
      <c r="L199" s="58"/>
      <c r="M199" s="4"/>
      <c r="P199" s="130"/>
      <c r="Q199" s="134"/>
      <c r="R199" s="93" t="str">
        <f t="shared" si="170"/>
        <v/>
      </c>
      <c r="S199" s="110" t="str">
        <f t="shared" si="185"/>
        <v/>
      </c>
      <c r="T199" s="65" t="str">
        <f t="shared" si="186"/>
        <v/>
      </c>
      <c r="U199" s="77"/>
      <c r="V199" s="77" t="str">
        <f t="shared" si="187"/>
        <v/>
      </c>
      <c r="W199" s="77" t="str">
        <f t="shared" si="188"/>
        <v/>
      </c>
      <c r="X199" s="77"/>
      <c r="Y199" s="77"/>
      <c r="Z199" s="77"/>
      <c r="AA199" s="77"/>
      <c r="AB199" s="108"/>
      <c r="AD199" s="130"/>
      <c r="AE199" s="134"/>
      <c r="AF199" s="93" t="str">
        <f t="shared" si="171"/>
        <v/>
      </c>
      <c r="AG199" s="110" t="str">
        <f t="shared" si="166"/>
        <v/>
      </c>
      <c r="AH199" s="65" t="str">
        <f t="shared" si="167"/>
        <v/>
      </c>
      <c r="AI199" s="77"/>
      <c r="AJ199" s="77" t="str">
        <f t="shared" si="189"/>
        <v/>
      </c>
      <c r="AK199" s="77" t="str">
        <f t="shared" si="190"/>
        <v/>
      </c>
      <c r="AL199" s="77"/>
      <c r="AM199" s="77"/>
      <c r="AN199" s="77"/>
      <c r="AO199" s="77"/>
      <c r="AP199" s="108"/>
      <c r="AQ199"/>
      <c r="AR199" s="130"/>
      <c r="AS199" s="134"/>
      <c r="AT199" s="93" t="str">
        <f t="shared" si="172"/>
        <v/>
      </c>
      <c r="AU199" s="110" t="str">
        <f t="shared" si="168"/>
        <v/>
      </c>
      <c r="AV199" s="65" t="str">
        <f t="shared" si="169"/>
        <v/>
      </c>
      <c r="AW199" s="77"/>
      <c r="AX199" s="77" t="str">
        <f t="shared" si="191"/>
        <v/>
      </c>
      <c r="AY199" s="77" t="str">
        <f t="shared" si="192"/>
        <v/>
      </c>
      <c r="AZ199" s="77"/>
      <c r="BA199" s="77"/>
      <c r="BB199" s="77"/>
      <c r="BC199" s="77"/>
      <c r="BD199" s="108"/>
      <c r="BE199" s="77"/>
      <c r="BG199" s="77"/>
    </row>
    <row r="200" spans="2:59" ht="39" hidden="1" customHeight="1">
      <c r="B200" s="19"/>
      <c r="C200" s="69" t="s">
        <v>115</v>
      </c>
      <c r="D200" s="8">
        <v>5</v>
      </c>
      <c r="E200" s="56"/>
      <c r="F200" s="56"/>
      <c r="G200" s="143"/>
      <c r="H200" s="137"/>
      <c r="I200" s="127"/>
      <c r="J200" s="58"/>
      <c r="K200" s="58"/>
      <c r="L200" s="58"/>
      <c r="M200" s="4"/>
      <c r="P200" s="130"/>
      <c r="Q200" s="134"/>
      <c r="R200" s="93" t="str">
        <f t="shared" si="170"/>
        <v/>
      </c>
      <c r="S200" s="110" t="str">
        <f t="shared" si="185"/>
        <v/>
      </c>
      <c r="T200" s="65" t="str">
        <f t="shared" si="186"/>
        <v/>
      </c>
      <c r="U200" s="77"/>
      <c r="V200" s="77" t="str">
        <f t="shared" si="187"/>
        <v/>
      </c>
      <c r="W200" s="77" t="str">
        <f t="shared" si="188"/>
        <v/>
      </c>
      <c r="X200" s="77"/>
      <c r="Y200" s="77"/>
      <c r="Z200" s="77"/>
      <c r="AA200" s="77"/>
      <c r="AB200" s="108"/>
      <c r="AD200" s="130"/>
      <c r="AE200" s="134"/>
      <c r="AF200" s="93" t="str">
        <f t="shared" si="171"/>
        <v/>
      </c>
      <c r="AG200" s="110" t="str">
        <f t="shared" si="166"/>
        <v/>
      </c>
      <c r="AH200" s="65" t="str">
        <f t="shared" si="167"/>
        <v/>
      </c>
      <c r="AI200" s="77"/>
      <c r="AJ200" s="77" t="str">
        <f t="shared" si="189"/>
        <v/>
      </c>
      <c r="AK200" s="77" t="str">
        <f t="shared" si="190"/>
        <v/>
      </c>
      <c r="AL200" s="77"/>
      <c r="AM200" s="77"/>
      <c r="AN200" s="77"/>
      <c r="AO200" s="77"/>
      <c r="AP200" s="108"/>
      <c r="AQ200"/>
      <c r="AR200" s="130"/>
      <c r="AS200" s="134"/>
      <c r="AT200" s="93" t="str">
        <f t="shared" si="172"/>
        <v/>
      </c>
      <c r="AU200" s="110" t="str">
        <f t="shared" si="168"/>
        <v/>
      </c>
      <c r="AV200" s="65" t="str">
        <f t="shared" si="169"/>
        <v/>
      </c>
      <c r="AW200" s="77"/>
      <c r="AX200" s="77" t="str">
        <f t="shared" si="191"/>
        <v/>
      </c>
      <c r="AY200" s="77" t="str">
        <f t="shared" si="192"/>
        <v/>
      </c>
      <c r="AZ200" s="77"/>
      <c r="BA200" s="77"/>
      <c r="BB200" s="77"/>
      <c r="BC200" s="77"/>
      <c r="BD200" s="108"/>
      <c r="BE200" s="77"/>
      <c r="BG200" s="77"/>
    </row>
    <row r="201" spans="2:59" ht="39" hidden="1" customHeight="1">
      <c r="B201" s="19"/>
      <c r="C201" s="69" t="s">
        <v>115</v>
      </c>
      <c r="D201" s="8">
        <v>6</v>
      </c>
      <c r="E201" s="56"/>
      <c r="F201" s="56"/>
      <c r="G201" s="143"/>
      <c r="H201" s="137"/>
      <c r="I201" s="127"/>
      <c r="J201" s="58"/>
      <c r="K201" s="58"/>
      <c r="L201" s="58"/>
      <c r="M201" s="4"/>
      <c r="P201" s="130"/>
      <c r="Q201" s="134"/>
      <c r="R201" s="93" t="str">
        <f t="shared" si="170"/>
        <v/>
      </c>
      <c r="S201" s="110" t="str">
        <f t="shared" si="185"/>
        <v/>
      </c>
      <c r="T201" s="65" t="str">
        <f t="shared" si="186"/>
        <v/>
      </c>
      <c r="U201" s="77"/>
      <c r="V201" s="77" t="str">
        <f t="shared" si="187"/>
        <v/>
      </c>
      <c r="W201" s="77" t="str">
        <f t="shared" si="188"/>
        <v/>
      </c>
      <c r="X201" s="77"/>
      <c r="Y201" s="77"/>
      <c r="Z201" s="77"/>
      <c r="AA201" s="77"/>
      <c r="AB201" s="108"/>
      <c r="AD201" s="130"/>
      <c r="AE201" s="134"/>
      <c r="AF201" s="93" t="str">
        <f t="shared" si="171"/>
        <v/>
      </c>
      <c r="AG201" s="110" t="str">
        <f t="shared" si="166"/>
        <v/>
      </c>
      <c r="AH201" s="65" t="str">
        <f t="shared" si="167"/>
        <v/>
      </c>
      <c r="AI201" s="77"/>
      <c r="AJ201" s="77" t="str">
        <f t="shared" si="189"/>
        <v/>
      </c>
      <c r="AK201" s="77" t="str">
        <f t="shared" si="190"/>
        <v/>
      </c>
      <c r="AL201" s="77"/>
      <c r="AM201" s="77"/>
      <c r="AN201" s="77"/>
      <c r="AO201" s="77"/>
      <c r="AP201" s="108"/>
      <c r="AQ201"/>
      <c r="AR201" s="130"/>
      <c r="AS201" s="134"/>
      <c r="AT201" s="93" t="str">
        <f t="shared" si="172"/>
        <v/>
      </c>
      <c r="AU201" s="110" t="str">
        <f t="shared" si="168"/>
        <v/>
      </c>
      <c r="AV201" s="65" t="str">
        <f t="shared" si="169"/>
        <v/>
      </c>
      <c r="AW201" s="77"/>
      <c r="AX201" s="77" t="str">
        <f t="shared" si="191"/>
        <v/>
      </c>
      <c r="AY201" s="77" t="str">
        <f t="shared" si="192"/>
        <v/>
      </c>
      <c r="AZ201" s="77"/>
      <c r="BA201" s="77"/>
      <c r="BB201" s="77"/>
      <c r="BC201" s="77"/>
      <c r="BD201" s="108"/>
      <c r="BE201" s="77"/>
      <c r="BG201" s="77"/>
    </row>
    <row r="202" spans="2:59" ht="39" hidden="1" customHeight="1">
      <c r="B202" s="19"/>
      <c r="C202" s="69" t="s">
        <v>115</v>
      </c>
      <c r="D202" s="8">
        <v>7</v>
      </c>
      <c r="E202" s="56"/>
      <c r="F202" s="56"/>
      <c r="G202" s="143"/>
      <c r="H202" s="137"/>
      <c r="I202" s="127"/>
      <c r="J202" s="58"/>
      <c r="K202" s="58"/>
      <c r="L202" s="58"/>
      <c r="M202" s="4"/>
      <c r="P202" s="130"/>
      <c r="Q202" s="134"/>
      <c r="R202" s="93" t="str">
        <f t="shared" si="170"/>
        <v/>
      </c>
      <c r="S202" s="110" t="str">
        <f t="shared" si="185"/>
        <v/>
      </c>
      <c r="T202" s="65" t="str">
        <f t="shared" si="186"/>
        <v/>
      </c>
      <c r="U202" s="77"/>
      <c r="V202" s="77" t="str">
        <f t="shared" si="187"/>
        <v/>
      </c>
      <c r="W202" s="77" t="str">
        <f t="shared" si="188"/>
        <v/>
      </c>
      <c r="X202" s="77"/>
      <c r="Y202" s="77"/>
      <c r="Z202" s="77"/>
      <c r="AA202" s="77"/>
      <c r="AB202" s="108"/>
      <c r="AD202" s="130"/>
      <c r="AE202" s="134"/>
      <c r="AF202" s="93" t="str">
        <f t="shared" si="171"/>
        <v/>
      </c>
      <c r="AG202" s="110" t="str">
        <f t="shared" si="166"/>
        <v/>
      </c>
      <c r="AH202" s="65" t="str">
        <f t="shared" si="167"/>
        <v/>
      </c>
      <c r="AI202" s="77"/>
      <c r="AJ202" s="77" t="str">
        <f t="shared" si="189"/>
        <v/>
      </c>
      <c r="AK202" s="77" t="str">
        <f t="shared" si="190"/>
        <v/>
      </c>
      <c r="AL202" s="77"/>
      <c r="AM202" s="77"/>
      <c r="AN202" s="77"/>
      <c r="AO202" s="77"/>
      <c r="AP202" s="108"/>
      <c r="AQ202"/>
      <c r="AR202" s="130"/>
      <c r="AS202" s="134"/>
      <c r="AT202" s="93" t="str">
        <f t="shared" si="172"/>
        <v/>
      </c>
      <c r="AU202" s="110" t="str">
        <f t="shared" si="168"/>
        <v/>
      </c>
      <c r="AV202" s="65" t="str">
        <f t="shared" si="169"/>
        <v/>
      </c>
      <c r="AW202" s="77"/>
      <c r="AX202" s="77" t="str">
        <f t="shared" si="191"/>
        <v/>
      </c>
      <c r="AY202" s="77" t="str">
        <f t="shared" si="192"/>
        <v/>
      </c>
      <c r="AZ202" s="77"/>
      <c r="BA202" s="77"/>
      <c r="BB202" s="77"/>
      <c r="BC202" s="77"/>
      <c r="BD202" s="108"/>
      <c r="BE202" s="77"/>
      <c r="BG202" s="77"/>
    </row>
    <row r="203" spans="2:59" ht="39" hidden="1" customHeight="1">
      <c r="B203" s="19"/>
      <c r="C203" s="69" t="s">
        <v>115</v>
      </c>
      <c r="D203" s="8">
        <v>8</v>
      </c>
      <c r="E203" s="56"/>
      <c r="F203" s="56"/>
      <c r="G203" s="143"/>
      <c r="H203" s="137"/>
      <c r="I203" s="127"/>
      <c r="J203" s="58"/>
      <c r="K203" s="58"/>
      <c r="L203" s="58"/>
      <c r="M203" s="4"/>
      <c r="P203" s="130"/>
      <c r="Q203" s="134"/>
      <c r="R203" s="93" t="str">
        <f t="shared" si="170"/>
        <v/>
      </c>
      <c r="S203" s="110" t="str">
        <f t="shared" si="185"/>
        <v/>
      </c>
      <c r="T203" s="65" t="str">
        <f t="shared" si="186"/>
        <v/>
      </c>
      <c r="U203" s="77"/>
      <c r="V203" s="77" t="str">
        <f t="shared" si="187"/>
        <v/>
      </c>
      <c r="W203" s="77" t="str">
        <f t="shared" si="188"/>
        <v/>
      </c>
      <c r="X203" s="77"/>
      <c r="Y203" s="77"/>
      <c r="Z203" s="77"/>
      <c r="AA203" s="77"/>
      <c r="AB203" s="108"/>
      <c r="AD203" s="130"/>
      <c r="AE203" s="134"/>
      <c r="AF203" s="93" t="str">
        <f t="shared" si="171"/>
        <v/>
      </c>
      <c r="AG203" s="110" t="str">
        <f t="shared" si="166"/>
        <v/>
      </c>
      <c r="AH203" s="65" t="str">
        <f t="shared" si="167"/>
        <v/>
      </c>
      <c r="AI203" s="77"/>
      <c r="AJ203" s="77" t="str">
        <f t="shared" si="189"/>
        <v/>
      </c>
      <c r="AK203" s="77" t="str">
        <f t="shared" si="190"/>
        <v/>
      </c>
      <c r="AL203" s="77"/>
      <c r="AM203" s="77"/>
      <c r="AN203" s="77"/>
      <c r="AO203" s="77"/>
      <c r="AP203" s="108"/>
      <c r="AQ203"/>
      <c r="AR203" s="130"/>
      <c r="AS203" s="134"/>
      <c r="AT203" s="93" t="str">
        <f t="shared" si="172"/>
        <v/>
      </c>
      <c r="AU203" s="110" t="str">
        <f t="shared" si="168"/>
        <v/>
      </c>
      <c r="AV203" s="65" t="str">
        <f t="shared" si="169"/>
        <v/>
      </c>
      <c r="AW203" s="77"/>
      <c r="AX203" s="77" t="str">
        <f t="shared" si="191"/>
        <v/>
      </c>
      <c r="AY203" s="77" t="str">
        <f t="shared" si="192"/>
        <v/>
      </c>
      <c r="AZ203" s="77"/>
      <c r="BA203" s="77"/>
      <c r="BB203" s="77"/>
      <c r="BC203" s="77"/>
      <c r="BD203" s="108"/>
      <c r="BE203" s="77"/>
      <c r="BG203" s="77"/>
    </row>
    <row r="204" spans="2:59" ht="39" hidden="1" customHeight="1">
      <c r="B204" s="19"/>
      <c r="C204" s="69" t="s">
        <v>115</v>
      </c>
      <c r="D204" s="8">
        <v>9</v>
      </c>
      <c r="E204" s="56"/>
      <c r="F204" s="56"/>
      <c r="G204" s="143"/>
      <c r="H204" s="137"/>
      <c r="I204" s="127"/>
      <c r="J204" s="58"/>
      <c r="K204" s="58"/>
      <c r="L204" s="58"/>
      <c r="M204" s="4"/>
      <c r="P204" s="130"/>
      <c r="Q204" s="134"/>
      <c r="R204" s="93" t="str">
        <f t="shared" si="170"/>
        <v/>
      </c>
      <c r="S204" s="110" t="str">
        <f t="shared" si="185"/>
        <v/>
      </c>
      <c r="T204" s="65" t="str">
        <f t="shared" si="186"/>
        <v/>
      </c>
      <c r="U204" s="77"/>
      <c r="V204" s="77" t="str">
        <f t="shared" si="187"/>
        <v/>
      </c>
      <c r="W204" s="77" t="str">
        <f t="shared" si="188"/>
        <v/>
      </c>
      <c r="X204" s="77"/>
      <c r="Y204" s="77"/>
      <c r="Z204" s="77"/>
      <c r="AA204" s="77"/>
      <c r="AB204" s="108"/>
      <c r="AD204" s="130"/>
      <c r="AE204" s="134"/>
      <c r="AF204" s="93" t="str">
        <f t="shared" si="171"/>
        <v/>
      </c>
      <c r="AG204" s="110" t="str">
        <f t="shared" si="166"/>
        <v/>
      </c>
      <c r="AH204" s="65" t="str">
        <f t="shared" si="167"/>
        <v/>
      </c>
      <c r="AI204" s="77"/>
      <c r="AJ204" s="77" t="str">
        <f t="shared" si="189"/>
        <v/>
      </c>
      <c r="AK204" s="77" t="str">
        <f t="shared" si="190"/>
        <v/>
      </c>
      <c r="AL204" s="77"/>
      <c r="AM204" s="77"/>
      <c r="AN204" s="77"/>
      <c r="AO204" s="77"/>
      <c r="AP204" s="108"/>
      <c r="AQ204"/>
      <c r="AR204" s="130"/>
      <c r="AS204" s="134"/>
      <c r="AT204" s="93" t="str">
        <f t="shared" si="172"/>
        <v/>
      </c>
      <c r="AU204" s="110" t="str">
        <f t="shared" si="168"/>
        <v/>
      </c>
      <c r="AV204" s="65" t="str">
        <f t="shared" si="169"/>
        <v/>
      </c>
      <c r="AW204" s="77"/>
      <c r="AX204" s="77" t="str">
        <f t="shared" si="191"/>
        <v/>
      </c>
      <c r="AY204" s="77" t="str">
        <f t="shared" si="192"/>
        <v/>
      </c>
      <c r="AZ204" s="77"/>
      <c r="BA204" s="77"/>
      <c r="BB204" s="77"/>
      <c r="BC204" s="77"/>
      <c r="BD204" s="108"/>
      <c r="BE204" s="77"/>
      <c r="BG204" s="77"/>
    </row>
    <row r="205" spans="2:59" ht="39" hidden="1" customHeight="1">
      <c r="B205" s="20"/>
      <c r="C205" s="70" t="s">
        <v>115</v>
      </c>
      <c r="D205" s="25">
        <v>10</v>
      </c>
      <c r="E205" s="7"/>
      <c r="F205" s="7"/>
      <c r="G205" s="144"/>
      <c r="H205" s="139"/>
      <c r="I205" s="140"/>
      <c r="J205" s="6"/>
      <c r="K205" s="6"/>
      <c r="L205" s="6"/>
      <c r="M205" s="4"/>
      <c r="P205" s="129"/>
      <c r="Q205" s="135"/>
      <c r="R205" s="97" t="str">
        <f t="shared" si="170"/>
        <v/>
      </c>
      <c r="S205" s="111" t="str">
        <f t="shared" si="185"/>
        <v/>
      </c>
      <c r="T205" s="66" t="str">
        <f t="shared" si="186"/>
        <v/>
      </c>
      <c r="U205" s="77"/>
      <c r="V205" s="77" t="str">
        <f t="shared" si="187"/>
        <v/>
      </c>
      <c r="W205" s="77" t="str">
        <f t="shared" si="188"/>
        <v/>
      </c>
      <c r="X205" s="78"/>
      <c r="Y205" s="78"/>
      <c r="Z205" s="78"/>
      <c r="AA205" s="78"/>
      <c r="AB205" s="109"/>
      <c r="AD205" s="129"/>
      <c r="AE205" s="135"/>
      <c r="AF205" s="97" t="str">
        <f t="shared" si="171"/>
        <v/>
      </c>
      <c r="AG205" s="111" t="str">
        <f t="shared" si="166"/>
        <v/>
      </c>
      <c r="AH205" s="66" t="str">
        <f t="shared" si="167"/>
        <v/>
      </c>
      <c r="AI205" s="77"/>
      <c r="AJ205" s="77" t="str">
        <f t="shared" si="189"/>
        <v/>
      </c>
      <c r="AK205" s="77" t="str">
        <f t="shared" si="190"/>
        <v/>
      </c>
      <c r="AL205" s="78"/>
      <c r="AM205" s="78"/>
      <c r="AN205" s="78"/>
      <c r="AO205" s="78"/>
      <c r="AP205" s="109"/>
      <c r="AQ205"/>
      <c r="AR205" s="129"/>
      <c r="AS205" s="135"/>
      <c r="AT205" s="97" t="str">
        <f t="shared" si="172"/>
        <v/>
      </c>
      <c r="AU205" s="111" t="str">
        <f t="shared" si="168"/>
        <v/>
      </c>
      <c r="AV205" s="66" t="str">
        <f t="shared" si="169"/>
        <v/>
      </c>
      <c r="AW205" s="77"/>
      <c r="AX205" s="77" t="str">
        <f t="shared" si="191"/>
        <v/>
      </c>
      <c r="AY205" s="77" t="str">
        <f t="shared" si="192"/>
        <v/>
      </c>
      <c r="AZ205" s="78"/>
      <c r="BA205" s="78"/>
      <c r="BB205" s="78"/>
      <c r="BC205" s="78"/>
      <c r="BD205" s="109"/>
      <c r="BE205" s="77"/>
      <c r="BG205" s="77"/>
    </row>
    <row r="206" spans="2:59" ht="39" customHeight="1">
      <c r="B206" s="23" t="s">
        <v>126</v>
      </c>
      <c r="C206" s="71" t="s">
        <v>115</v>
      </c>
      <c r="D206" s="22">
        <v>1</v>
      </c>
      <c r="E206" s="141" t="s">
        <v>127</v>
      </c>
      <c r="F206" s="141" t="s">
        <v>64</v>
      </c>
      <c r="G206" s="147"/>
      <c r="H206" s="142">
        <v>0.53586058819876092</v>
      </c>
      <c r="I206" s="154"/>
      <c r="J206" s="148"/>
      <c r="K206" s="148"/>
      <c r="L206" s="148"/>
      <c r="M206" s="4"/>
      <c r="P206" s="155" t="s">
        <v>56</v>
      </c>
      <c r="Q206" s="133">
        <v>1</v>
      </c>
      <c r="R206" s="156" t="str">
        <f t="shared" si="170"/>
        <v>pcs</v>
      </c>
      <c r="S206" s="96">
        <f t="shared" si="185"/>
        <v>0.53586058819876092</v>
      </c>
      <c r="T206" s="157" t="str">
        <f t="shared" si="186"/>
        <v/>
      </c>
      <c r="U206" s="77"/>
      <c r="V206" s="158">
        <f>IF(P206="x",S206,"")</f>
        <v>0.53586058819876092</v>
      </c>
      <c r="W206" s="158" t="str">
        <f>IF(P206="x",T206,"")</f>
        <v/>
      </c>
      <c r="X206" s="159">
        <f>_xlfn.MINIFS(S206:S215,S206:S215,"&gt;"&amp;0)</f>
        <v>0.53586058819876092</v>
      </c>
      <c r="Y206" s="158" t="str">
        <f>_xlfn.XLOOKUP(X206,S206:S215,T206:T215,"",0,1)</f>
        <v/>
      </c>
      <c r="Z206" s="158" t="str">
        <f>_xlfn.XLOOKUP(AA206,T206:T215,S206:S215,"",0,1)</f>
        <v/>
      </c>
      <c r="AA206" s="158">
        <f>_xlfn.MINIFS(T206:T215,T206:T215,"&gt;"&amp;0)</f>
        <v>0</v>
      </c>
      <c r="AB206" s="160">
        <f>MAX(S206:S215)</f>
        <v>0.53586058819876092</v>
      </c>
      <c r="AD206" s="155"/>
      <c r="AE206" s="133"/>
      <c r="AF206" s="156" t="str">
        <f t="shared" si="171"/>
        <v>pcs</v>
      </c>
      <c r="AG206" s="96">
        <f t="shared" si="166"/>
        <v>0</v>
      </c>
      <c r="AH206" s="157" t="str">
        <f t="shared" si="167"/>
        <v/>
      </c>
      <c r="AI206" s="77"/>
      <c r="AJ206" s="158" t="str">
        <f>IF(AD206="x",AG206,"")</f>
        <v/>
      </c>
      <c r="AK206" s="158" t="str">
        <f>IF(AD206="x",AH206,"")</f>
        <v/>
      </c>
      <c r="AL206" s="159">
        <f>_xlfn.MINIFS(AG206:AG215,AG206:AG215,"&gt;"&amp;0)</f>
        <v>0</v>
      </c>
      <c r="AM206" s="158" t="str">
        <f>_xlfn.XLOOKUP(AL206,AG206:AG215,AH206:AH215,"",0,1)</f>
        <v/>
      </c>
      <c r="AN206" s="158" t="str">
        <f>_xlfn.XLOOKUP(AO206,AH206:AH215,AG206:AG215,"",0,1)</f>
        <v/>
      </c>
      <c r="AO206" s="158">
        <f>_xlfn.MINIFS(AH206:AH215,AH206:AH215,"&gt;"&amp;0)</f>
        <v>0</v>
      </c>
      <c r="AP206" s="160">
        <f>MAX(AG206:AG215)</f>
        <v>0</v>
      </c>
      <c r="AQ206"/>
      <c r="AR206" s="155"/>
      <c r="AS206" s="133"/>
      <c r="AT206" s="156" t="str">
        <f t="shared" si="172"/>
        <v>pcs</v>
      </c>
      <c r="AU206" s="96">
        <f t="shared" si="168"/>
        <v>0</v>
      </c>
      <c r="AV206" s="157" t="str">
        <f t="shared" si="169"/>
        <v/>
      </c>
      <c r="AW206" s="77"/>
      <c r="AX206" s="158" t="str">
        <f>IF(AR206="x",AU206,"")</f>
        <v/>
      </c>
      <c r="AY206" s="158" t="str">
        <f>IF(AR206="x",AV206,"")</f>
        <v/>
      </c>
      <c r="AZ206" s="159">
        <f>_xlfn.MINIFS(AU206:AU215,AU206:AU215,"&gt;"&amp;0)</f>
        <v>0</v>
      </c>
      <c r="BA206" s="158" t="str">
        <f>_xlfn.XLOOKUP(AZ206,AU206:AU215,AV206:AV215,"",0,1)</f>
        <v/>
      </c>
      <c r="BB206" s="158" t="str">
        <f>_xlfn.XLOOKUP(BC206,AV206:AV215,AU206:AU215,"",0,1)</f>
        <v/>
      </c>
      <c r="BC206" s="158">
        <f>_xlfn.MINIFS(AV206:AV215,AV206:AV215,"&gt;"&amp;0)</f>
        <v>0</v>
      </c>
      <c r="BD206" s="160">
        <f>MAX(AU206:AU215)</f>
        <v>0</v>
      </c>
      <c r="BE206" s="77"/>
      <c r="BG206" s="77"/>
    </row>
    <row r="207" spans="2:59" ht="39" hidden="1" customHeight="1">
      <c r="B207" s="19"/>
      <c r="C207" s="69" t="s">
        <v>115</v>
      </c>
      <c r="D207" s="8">
        <v>2</v>
      </c>
      <c r="E207" s="56"/>
      <c r="F207" s="56"/>
      <c r="G207" s="143"/>
      <c r="H207" s="137"/>
      <c r="I207" s="127"/>
      <c r="J207" s="58"/>
      <c r="K207" s="58"/>
      <c r="L207" s="58"/>
      <c r="M207" s="4"/>
      <c r="P207" s="128"/>
      <c r="Q207" s="134"/>
      <c r="R207" s="93" t="str">
        <f t="shared" si="170"/>
        <v/>
      </c>
      <c r="S207" s="110" t="str">
        <f t="shared" si="185"/>
        <v/>
      </c>
      <c r="T207" s="65" t="str">
        <f t="shared" si="186"/>
        <v/>
      </c>
      <c r="U207" s="77"/>
      <c r="V207" s="77" t="str">
        <f t="shared" ref="V207:V215" si="193">IF(P207="x",S207,"")</f>
        <v/>
      </c>
      <c r="W207" s="77" t="str">
        <f t="shared" ref="W207:W215" si="194">IF(P207="x",T207,"")</f>
        <v/>
      </c>
      <c r="X207" s="77"/>
      <c r="Y207" s="77"/>
      <c r="Z207" s="77"/>
      <c r="AA207" s="77"/>
      <c r="AB207" s="108"/>
      <c r="AD207" s="128"/>
      <c r="AE207" s="134"/>
      <c r="AF207" s="93" t="str">
        <f t="shared" si="171"/>
        <v/>
      </c>
      <c r="AG207" s="110" t="str">
        <f t="shared" si="166"/>
        <v/>
      </c>
      <c r="AH207" s="65" t="str">
        <f t="shared" si="167"/>
        <v/>
      </c>
      <c r="AI207" s="77"/>
      <c r="AJ207" s="77" t="str">
        <f t="shared" ref="AJ207:AJ215" si="195">IF(AD207="x",AG207,"")</f>
        <v/>
      </c>
      <c r="AK207" s="77" t="str">
        <f t="shared" ref="AK207:AK215" si="196">IF(AD207="x",AH207,"")</f>
        <v/>
      </c>
      <c r="AL207" s="77"/>
      <c r="AM207" s="77"/>
      <c r="AN207" s="77"/>
      <c r="AO207" s="77"/>
      <c r="AP207" s="108"/>
      <c r="AQ207"/>
      <c r="AR207" s="128"/>
      <c r="AS207" s="134"/>
      <c r="AT207" s="93" t="str">
        <f t="shared" si="172"/>
        <v/>
      </c>
      <c r="AU207" s="110" t="str">
        <f t="shared" si="168"/>
        <v/>
      </c>
      <c r="AV207" s="65" t="str">
        <f t="shared" si="169"/>
        <v/>
      </c>
      <c r="AW207" s="77"/>
      <c r="AX207" s="77" t="str">
        <f t="shared" ref="AX207:AX215" si="197">IF(AR207="x",AU207,"")</f>
        <v/>
      </c>
      <c r="AY207" s="77" t="str">
        <f t="shared" ref="AY207:AY215" si="198">IF(AR207="x",AV207,"")</f>
        <v/>
      </c>
      <c r="AZ207" s="77"/>
      <c r="BA207" s="77"/>
      <c r="BB207" s="77"/>
      <c r="BC207" s="77"/>
      <c r="BD207" s="108"/>
      <c r="BE207" s="77"/>
      <c r="BG207" s="77"/>
    </row>
    <row r="208" spans="2:59" ht="39" hidden="1" customHeight="1">
      <c r="B208" s="19"/>
      <c r="C208" s="69" t="s">
        <v>115</v>
      </c>
      <c r="D208" s="8">
        <v>3</v>
      </c>
      <c r="E208" s="56"/>
      <c r="F208" s="56"/>
      <c r="G208" s="143"/>
      <c r="H208" s="137"/>
      <c r="I208" s="127"/>
      <c r="J208" s="58"/>
      <c r="K208" s="58"/>
      <c r="L208" s="58"/>
      <c r="M208" s="4"/>
      <c r="P208" s="128"/>
      <c r="Q208" s="134"/>
      <c r="R208" s="93" t="str">
        <f t="shared" si="170"/>
        <v/>
      </c>
      <c r="S208" s="110" t="str">
        <f t="shared" si="185"/>
        <v/>
      </c>
      <c r="T208" s="65" t="str">
        <f t="shared" si="186"/>
        <v/>
      </c>
      <c r="U208" s="77"/>
      <c r="V208" s="77" t="str">
        <f t="shared" si="193"/>
        <v/>
      </c>
      <c r="W208" s="77" t="str">
        <f t="shared" si="194"/>
        <v/>
      </c>
      <c r="X208" s="77"/>
      <c r="Y208" s="77"/>
      <c r="Z208" s="77"/>
      <c r="AA208" s="77"/>
      <c r="AB208" s="108"/>
      <c r="AD208" s="128"/>
      <c r="AE208" s="134"/>
      <c r="AF208" s="93" t="str">
        <f t="shared" si="171"/>
        <v/>
      </c>
      <c r="AG208" s="110" t="str">
        <f t="shared" si="166"/>
        <v/>
      </c>
      <c r="AH208" s="65" t="str">
        <f t="shared" si="167"/>
        <v/>
      </c>
      <c r="AI208" s="77"/>
      <c r="AJ208" s="77" t="str">
        <f t="shared" si="195"/>
        <v/>
      </c>
      <c r="AK208" s="77" t="str">
        <f t="shared" si="196"/>
        <v/>
      </c>
      <c r="AL208" s="77"/>
      <c r="AM208" s="77"/>
      <c r="AN208" s="77"/>
      <c r="AO208" s="77"/>
      <c r="AP208" s="108"/>
      <c r="AQ208"/>
      <c r="AR208" s="128"/>
      <c r="AS208" s="134"/>
      <c r="AT208" s="93" t="str">
        <f t="shared" si="172"/>
        <v/>
      </c>
      <c r="AU208" s="110" t="str">
        <f t="shared" si="168"/>
        <v/>
      </c>
      <c r="AV208" s="65" t="str">
        <f t="shared" si="169"/>
        <v/>
      </c>
      <c r="AW208" s="77"/>
      <c r="AX208" s="77" t="str">
        <f t="shared" si="197"/>
        <v/>
      </c>
      <c r="AY208" s="77" t="str">
        <f t="shared" si="198"/>
        <v/>
      </c>
      <c r="AZ208" s="77"/>
      <c r="BA208" s="77"/>
      <c r="BB208" s="77"/>
      <c r="BC208" s="77"/>
      <c r="BD208" s="108"/>
      <c r="BE208" s="77"/>
      <c r="BG208" s="77"/>
    </row>
    <row r="209" spans="2:59" ht="39" hidden="1" customHeight="1">
      <c r="B209" s="19"/>
      <c r="C209" s="69" t="s">
        <v>115</v>
      </c>
      <c r="D209" s="8">
        <v>4</v>
      </c>
      <c r="E209" s="56"/>
      <c r="F209" s="56"/>
      <c r="G209" s="143"/>
      <c r="H209" s="137"/>
      <c r="I209" s="127"/>
      <c r="J209" s="58"/>
      <c r="K209" s="58"/>
      <c r="L209" s="58"/>
      <c r="M209" s="4"/>
      <c r="P209" s="128"/>
      <c r="Q209" s="134"/>
      <c r="R209" s="93" t="str">
        <f t="shared" si="170"/>
        <v/>
      </c>
      <c r="S209" s="110" t="str">
        <f t="shared" si="185"/>
        <v/>
      </c>
      <c r="T209" s="65" t="str">
        <f t="shared" si="186"/>
        <v/>
      </c>
      <c r="U209" s="77"/>
      <c r="V209" s="77" t="str">
        <f t="shared" si="193"/>
        <v/>
      </c>
      <c r="W209" s="77" t="str">
        <f t="shared" si="194"/>
        <v/>
      </c>
      <c r="X209" s="77"/>
      <c r="Y209" s="77"/>
      <c r="Z209" s="77"/>
      <c r="AA209" s="77"/>
      <c r="AB209" s="108"/>
      <c r="AD209" s="128"/>
      <c r="AE209" s="134"/>
      <c r="AF209" s="93" t="str">
        <f t="shared" si="171"/>
        <v/>
      </c>
      <c r="AG209" s="110" t="str">
        <f t="shared" si="166"/>
        <v/>
      </c>
      <c r="AH209" s="65" t="str">
        <f t="shared" si="167"/>
        <v/>
      </c>
      <c r="AI209" s="77"/>
      <c r="AJ209" s="77" t="str">
        <f t="shared" si="195"/>
        <v/>
      </c>
      <c r="AK209" s="77" t="str">
        <f t="shared" si="196"/>
        <v/>
      </c>
      <c r="AL209" s="77"/>
      <c r="AM209" s="77"/>
      <c r="AN209" s="77"/>
      <c r="AO209" s="77"/>
      <c r="AP209" s="108"/>
      <c r="AQ209"/>
      <c r="AR209" s="128"/>
      <c r="AS209" s="134"/>
      <c r="AT209" s="93" t="str">
        <f t="shared" si="172"/>
        <v/>
      </c>
      <c r="AU209" s="110" t="str">
        <f t="shared" si="168"/>
        <v/>
      </c>
      <c r="AV209" s="65" t="str">
        <f t="shared" si="169"/>
        <v/>
      </c>
      <c r="AW209" s="77"/>
      <c r="AX209" s="77" t="str">
        <f t="shared" si="197"/>
        <v/>
      </c>
      <c r="AY209" s="77" t="str">
        <f t="shared" si="198"/>
        <v/>
      </c>
      <c r="AZ209" s="77"/>
      <c r="BA209" s="77"/>
      <c r="BB209" s="77"/>
      <c r="BC209" s="77"/>
      <c r="BD209" s="108"/>
      <c r="BE209" s="77"/>
      <c r="BG209" s="77"/>
    </row>
    <row r="210" spans="2:59" ht="39" hidden="1" customHeight="1">
      <c r="B210" s="19"/>
      <c r="C210" s="69" t="s">
        <v>115</v>
      </c>
      <c r="D210" s="8">
        <v>5</v>
      </c>
      <c r="E210" s="56"/>
      <c r="F210" s="56"/>
      <c r="G210" s="143"/>
      <c r="H210" s="137"/>
      <c r="I210" s="127"/>
      <c r="J210" s="58"/>
      <c r="K210" s="58"/>
      <c r="L210" s="58"/>
      <c r="M210" s="4"/>
      <c r="P210" s="128"/>
      <c r="Q210" s="134"/>
      <c r="R210" s="93" t="str">
        <f t="shared" si="170"/>
        <v/>
      </c>
      <c r="S210" s="110" t="str">
        <f t="shared" si="185"/>
        <v/>
      </c>
      <c r="T210" s="65" t="str">
        <f t="shared" si="186"/>
        <v/>
      </c>
      <c r="U210" s="77"/>
      <c r="V210" s="77" t="str">
        <f t="shared" si="193"/>
        <v/>
      </c>
      <c r="W210" s="77" t="str">
        <f t="shared" si="194"/>
        <v/>
      </c>
      <c r="X210" s="77"/>
      <c r="Y210" s="77"/>
      <c r="Z210" s="77"/>
      <c r="AA210" s="77"/>
      <c r="AB210" s="108"/>
      <c r="AD210" s="128"/>
      <c r="AE210" s="134"/>
      <c r="AF210" s="93" t="str">
        <f t="shared" si="171"/>
        <v/>
      </c>
      <c r="AG210" s="110" t="str">
        <f t="shared" si="166"/>
        <v/>
      </c>
      <c r="AH210" s="65" t="str">
        <f t="shared" si="167"/>
        <v/>
      </c>
      <c r="AI210" s="77"/>
      <c r="AJ210" s="77" t="str">
        <f t="shared" si="195"/>
        <v/>
      </c>
      <c r="AK210" s="77" t="str">
        <f t="shared" si="196"/>
        <v/>
      </c>
      <c r="AL210" s="77"/>
      <c r="AM210" s="77"/>
      <c r="AN210" s="77"/>
      <c r="AO210" s="77"/>
      <c r="AP210" s="108"/>
      <c r="AQ210"/>
      <c r="AR210" s="128"/>
      <c r="AS210" s="134"/>
      <c r="AT210" s="93" t="str">
        <f t="shared" si="172"/>
        <v/>
      </c>
      <c r="AU210" s="110" t="str">
        <f t="shared" si="168"/>
        <v/>
      </c>
      <c r="AV210" s="65" t="str">
        <f t="shared" si="169"/>
        <v/>
      </c>
      <c r="AW210" s="77"/>
      <c r="AX210" s="77" t="str">
        <f t="shared" si="197"/>
        <v/>
      </c>
      <c r="AY210" s="77" t="str">
        <f t="shared" si="198"/>
        <v/>
      </c>
      <c r="AZ210" s="77"/>
      <c r="BA210" s="77"/>
      <c r="BB210" s="77"/>
      <c r="BC210" s="77"/>
      <c r="BD210" s="108"/>
      <c r="BE210" s="77"/>
      <c r="BG210" s="77"/>
    </row>
    <row r="211" spans="2:59" ht="39" hidden="1" customHeight="1">
      <c r="B211" s="19"/>
      <c r="C211" s="69" t="s">
        <v>115</v>
      </c>
      <c r="D211" s="8">
        <v>6</v>
      </c>
      <c r="E211" s="56"/>
      <c r="F211" s="56"/>
      <c r="G211" s="143"/>
      <c r="H211" s="137"/>
      <c r="I211" s="127"/>
      <c r="J211" s="58"/>
      <c r="K211" s="58"/>
      <c r="L211" s="58"/>
      <c r="M211" s="4"/>
      <c r="P211" s="128"/>
      <c r="Q211" s="134"/>
      <c r="R211" s="93" t="str">
        <f t="shared" si="170"/>
        <v/>
      </c>
      <c r="S211" s="110" t="str">
        <f t="shared" si="185"/>
        <v/>
      </c>
      <c r="T211" s="65" t="str">
        <f t="shared" si="186"/>
        <v/>
      </c>
      <c r="U211" s="77"/>
      <c r="V211" s="77" t="str">
        <f t="shared" si="193"/>
        <v/>
      </c>
      <c r="W211" s="77" t="str">
        <f t="shared" si="194"/>
        <v/>
      </c>
      <c r="X211" s="77"/>
      <c r="Y211" s="77"/>
      <c r="Z211" s="77"/>
      <c r="AA211" s="77"/>
      <c r="AB211" s="108"/>
      <c r="AD211" s="128"/>
      <c r="AE211" s="134"/>
      <c r="AF211" s="93" t="str">
        <f t="shared" si="171"/>
        <v/>
      </c>
      <c r="AG211" s="110" t="str">
        <f t="shared" si="166"/>
        <v/>
      </c>
      <c r="AH211" s="65" t="str">
        <f t="shared" si="167"/>
        <v/>
      </c>
      <c r="AI211" s="77"/>
      <c r="AJ211" s="77" t="str">
        <f t="shared" si="195"/>
        <v/>
      </c>
      <c r="AK211" s="77" t="str">
        <f t="shared" si="196"/>
        <v/>
      </c>
      <c r="AL211" s="77"/>
      <c r="AM211" s="77"/>
      <c r="AN211" s="77"/>
      <c r="AO211" s="77"/>
      <c r="AP211" s="108"/>
      <c r="AQ211"/>
      <c r="AR211" s="128"/>
      <c r="AS211" s="134"/>
      <c r="AT211" s="93" t="str">
        <f t="shared" si="172"/>
        <v/>
      </c>
      <c r="AU211" s="110" t="str">
        <f t="shared" si="168"/>
        <v/>
      </c>
      <c r="AV211" s="65" t="str">
        <f t="shared" si="169"/>
        <v/>
      </c>
      <c r="AW211" s="77"/>
      <c r="AX211" s="77" t="str">
        <f t="shared" si="197"/>
        <v/>
      </c>
      <c r="AY211" s="77" t="str">
        <f t="shared" si="198"/>
        <v/>
      </c>
      <c r="AZ211" s="77"/>
      <c r="BA211" s="77"/>
      <c r="BB211" s="77"/>
      <c r="BC211" s="77"/>
      <c r="BD211" s="108"/>
      <c r="BE211" s="77"/>
      <c r="BG211" s="77"/>
    </row>
    <row r="212" spans="2:59" ht="39" hidden="1" customHeight="1">
      <c r="B212" s="19"/>
      <c r="C212" s="69" t="s">
        <v>115</v>
      </c>
      <c r="D212" s="8">
        <v>7</v>
      </c>
      <c r="E212" s="56"/>
      <c r="F212" s="56"/>
      <c r="G212" s="143"/>
      <c r="H212" s="137"/>
      <c r="I212" s="127"/>
      <c r="J212" s="58"/>
      <c r="K212" s="58"/>
      <c r="L212" s="58"/>
      <c r="M212" s="4"/>
      <c r="P212" s="128"/>
      <c r="Q212" s="134"/>
      <c r="R212" s="93" t="str">
        <f t="shared" si="170"/>
        <v/>
      </c>
      <c r="S212" s="110" t="str">
        <f t="shared" si="185"/>
        <v/>
      </c>
      <c r="T212" s="65" t="str">
        <f t="shared" si="186"/>
        <v/>
      </c>
      <c r="U212" s="77"/>
      <c r="V212" s="77" t="str">
        <f t="shared" si="193"/>
        <v/>
      </c>
      <c r="W212" s="77" t="str">
        <f t="shared" si="194"/>
        <v/>
      </c>
      <c r="X212" s="77"/>
      <c r="Y212" s="77"/>
      <c r="Z212" s="77"/>
      <c r="AA212" s="77"/>
      <c r="AB212" s="108"/>
      <c r="AD212" s="128"/>
      <c r="AE212" s="134"/>
      <c r="AF212" s="93" t="str">
        <f t="shared" si="171"/>
        <v/>
      </c>
      <c r="AG212" s="110" t="str">
        <f t="shared" si="166"/>
        <v/>
      </c>
      <c r="AH212" s="65" t="str">
        <f t="shared" si="167"/>
        <v/>
      </c>
      <c r="AI212" s="77"/>
      <c r="AJ212" s="77" t="str">
        <f t="shared" si="195"/>
        <v/>
      </c>
      <c r="AK212" s="77" t="str">
        <f t="shared" si="196"/>
        <v/>
      </c>
      <c r="AL212" s="77"/>
      <c r="AM212" s="77"/>
      <c r="AN212" s="77"/>
      <c r="AO212" s="77"/>
      <c r="AP212" s="108"/>
      <c r="AQ212"/>
      <c r="AR212" s="128"/>
      <c r="AS212" s="134"/>
      <c r="AT212" s="93" t="str">
        <f t="shared" si="172"/>
        <v/>
      </c>
      <c r="AU212" s="110" t="str">
        <f t="shared" si="168"/>
        <v/>
      </c>
      <c r="AV212" s="65" t="str">
        <f t="shared" si="169"/>
        <v/>
      </c>
      <c r="AW212" s="77"/>
      <c r="AX212" s="77" t="str">
        <f t="shared" si="197"/>
        <v/>
      </c>
      <c r="AY212" s="77" t="str">
        <f t="shared" si="198"/>
        <v/>
      </c>
      <c r="AZ212" s="77"/>
      <c r="BA212" s="77"/>
      <c r="BB212" s="77"/>
      <c r="BC212" s="77"/>
      <c r="BD212" s="108"/>
      <c r="BE212" s="77"/>
      <c r="BG212" s="77"/>
    </row>
    <row r="213" spans="2:59" ht="39" hidden="1" customHeight="1">
      <c r="B213" s="19"/>
      <c r="C213" s="69" t="s">
        <v>115</v>
      </c>
      <c r="D213" s="8">
        <v>8</v>
      </c>
      <c r="E213" s="56"/>
      <c r="F213" s="56"/>
      <c r="G213" s="143"/>
      <c r="H213" s="137"/>
      <c r="I213" s="127"/>
      <c r="J213" s="58"/>
      <c r="K213" s="58"/>
      <c r="L213" s="58"/>
      <c r="M213" s="4"/>
      <c r="P213" s="128"/>
      <c r="Q213" s="134"/>
      <c r="R213" s="93" t="str">
        <f t="shared" si="170"/>
        <v/>
      </c>
      <c r="S213" s="110" t="str">
        <f t="shared" si="185"/>
        <v/>
      </c>
      <c r="T213" s="65" t="str">
        <f t="shared" si="186"/>
        <v/>
      </c>
      <c r="U213" s="77"/>
      <c r="V213" s="77" t="str">
        <f t="shared" si="193"/>
        <v/>
      </c>
      <c r="W213" s="77" t="str">
        <f t="shared" si="194"/>
        <v/>
      </c>
      <c r="X213" s="77"/>
      <c r="Y213" s="77"/>
      <c r="Z213" s="77"/>
      <c r="AA213" s="77"/>
      <c r="AB213" s="108"/>
      <c r="AD213" s="128"/>
      <c r="AE213" s="134"/>
      <c r="AF213" s="93" t="str">
        <f t="shared" si="171"/>
        <v/>
      </c>
      <c r="AG213" s="110" t="str">
        <f t="shared" si="166"/>
        <v/>
      </c>
      <c r="AH213" s="65" t="str">
        <f t="shared" si="167"/>
        <v/>
      </c>
      <c r="AI213" s="77"/>
      <c r="AJ213" s="77" t="str">
        <f t="shared" si="195"/>
        <v/>
      </c>
      <c r="AK213" s="77" t="str">
        <f t="shared" si="196"/>
        <v/>
      </c>
      <c r="AL213" s="77"/>
      <c r="AM213" s="77"/>
      <c r="AN213" s="77"/>
      <c r="AO213" s="77"/>
      <c r="AP213" s="108"/>
      <c r="AQ213"/>
      <c r="AR213" s="128"/>
      <c r="AS213" s="134"/>
      <c r="AT213" s="93" t="str">
        <f t="shared" si="172"/>
        <v/>
      </c>
      <c r="AU213" s="110" t="str">
        <f t="shared" si="168"/>
        <v/>
      </c>
      <c r="AV213" s="65" t="str">
        <f t="shared" si="169"/>
        <v/>
      </c>
      <c r="AW213" s="77"/>
      <c r="AX213" s="77" t="str">
        <f t="shared" si="197"/>
        <v/>
      </c>
      <c r="AY213" s="77" t="str">
        <f t="shared" si="198"/>
        <v/>
      </c>
      <c r="AZ213" s="77"/>
      <c r="BA213" s="77"/>
      <c r="BB213" s="77"/>
      <c r="BC213" s="77"/>
      <c r="BD213" s="108"/>
      <c r="BE213" s="77"/>
      <c r="BG213" s="77"/>
    </row>
    <row r="214" spans="2:59" ht="39" hidden="1" customHeight="1">
      <c r="B214" s="19"/>
      <c r="C214" s="69" t="s">
        <v>115</v>
      </c>
      <c r="D214" s="8">
        <v>9</v>
      </c>
      <c r="E214" s="56"/>
      <c r="F214" s="56"/>
      <c r="G214" s="143"/>
      <c r="H214" s="137"/>
      <c r="I214" s="127"/>
      <c r="J214" s="58"/>
      <c r="K214" s="58"/>
      <c r="L214" s="58"/>
      <c r="M214" s="4"/>
      <c r="P214" s="128"/>
      <c r="Q214" s="134"/>
      <c r="R214" s="93" t="str">
        <f t="shared" si="170"/>
        <v/>
      </c>
      <c r="S214" s="110" t="str">
        <f t="shared" si="185"/>
        <v/>
      </c>
      <c r="T214" s="65" t="str">
        <f t="shared" si="186"/>
        <v/>
      </c>
      <c r="U214" s="77"/>
      <c r="V214" s="77" t="str">
        <f t="shared" si="193"/>
        <v/>
      </c>
      <c r="W214" s="77" t="str">
        <f t="shared" si="194"/>
        <v/>
      </c>
      <c r="X214" s="77"/>
      <c r="Y214" s="77"/>
      <c r="Z214" s="77"/>
      <c r="AA214" s="77"/>
      <c r="AB214" s="108"/>
      <c r="AD214" s="128"/>
      <c r="AE214" s="134"/>
      <c r="AF214" s="93" t="str">
        <f t="shared" si="171"/>
        <v/>
      </c>
      <c r="AG214" s="110" t="str">
        <f t="shared" si="166"/>
        <v/>
      </c>
      <c r="AH214" s="65" t="str">
        <f t="shared" si="167"/>
        <v/>
      </c>
      <c r="AI214" s="77"/>
      <c r="AJ214" s="77" t="str">
        <f t="shared" si="195"/>
        <v/>
      </c>
      <c r="AK214" s="77" t="str">
        <f t="shared" si="196"/>
        <v/>
      </c>
      <c r="AL214" s="77"/>
      <c r="AM214" s="77"/>
      <c r="AN214" s="77"/>
      <c r="AO214" s="77"/>
      <c r="AP214" s="108"/>
      <c r="AQ214"/>
      <c r="AR214" s="128"/>
      <c r="AS214" s="134"/>
      <c r="AT214" s="93" t="str">
        <f t="shared" si="172"/>
        <v/>
      </c>
      <c r="AU214" s="110" t="str">
        <f t="shared" si="168"/>
        <v/>
      </c>
      <c r="AV214" s="65" t="str">
        <f t="shared" si="169"/>
        <v/>
      </c>
      <c r="AW214" s="77"/>
      <c r="AX214" s="77" t="str">
        <f t="shared" si="197"/>
        <v/>
      </c>
      <c r="AY214" s="77" t="str">
        <f t="shared" si="198"/>
        <v/>
      </c>
      <c r="AZ214" s="77"/>
      <c r="BA214" s="77"/>
      <c r="BB214" s="77"/>
      <c r="BC214" s="77"/>
      <c r="BD214" s="108"/>
      <c r="BE214" s="77"/>
      <c r="BG214" s="77"/>
    </row>
    <row r="215" spans="2:59" ht="39" hidden="1" customHeight="1">
      <c r="B215" s="20"/>
      <c r="C215" s="27" t="s">
        <v>115</v>
      </c>
      <c r="D215" s="25">
        <v>10</v>
      </c>
      <c r="E215" s="7"/>
      <c r="F215" s="7"/>
      <c r="G215" s="144"/>
      <c r="H215" s="139"/>
      <c r="I215" s="140"/>
      <c r="J215" s="6"/>
      <c r="K215" s="6"/>
      <c r="L215" s="6"/>
      <c r="M215" s="4"/>
      <c r="P215" s="129"/>
      <c r="Q215" s="135"/>
      <c r="R215" s="97" t="str">
        <f t="shared" si="170"/>
        <v/>
      </c>
      <c r="S215" s="111" t="str">
        <f t="shared" si="185"/>
        <v/>
      </c>
      <c r="T215" s="66" t="str">
        <f t="shared" si="186"/>
        <v/>
      </c>
      <c r="U215" s="77"/>
      <c r="V215" s="77" t="str">
        <f t="shared" si="193"/>
        <v/>
      </c>
      <c r="W215" s="77" t="str">
        <f t="shared" si="194"/>
        <v/>
      </c>
      <c r="X215" s="78"/>
      <c r="Y215" s="78"/>
      <c r="Z215" s="78"/>
      <c r="AA215" s="78"/>
      <c r="AB215" s="109"/>
      <c r="AD215" s="129"/>
      <c r="AE215" s="135"/>
      <c r="AF215" s="97" t="str">
        <f t="shared" si="171"/>
        <v/>
      </c>
      <c r="AG215" s="111" t="str">
        <f t="shared" si="166"/>
        <v/>
      </c>
      <c r="AH215" s="66" t="str">
        <f t="shared" si="167"/>
        <v/>
      </c>
      <c r="AI215" s="77"/>
      <c r="AJ215" s="77" t="str">
        <f t="shared" si="195"/>
        <v/>
      </c>
      <c r="AK215" s="77" t="str">
        <f t="shared" si="196"/>
        <v/>
      </c>
      <c r="AL215" s="78"/>
      <c r="AM215" s="78"/>
      <c r="AN215" s="78"/>
      <c r="AO215" s="78"/>
      <c r="AP215" s="109"/>
      <c r="AQ215"/>
      <c r="AR215" s="129"/>
      <c r="AS215" s="135"/>
      <c r="AT215" s="97" t="str">
        <f t="shared" si="172"/>
        <v/>
      </c>
      <c r="AU215" s="111" t="str">
        <f t="shared" si="168"/>
        <v/>
      </c>
      <c r="AV215" s="66" t="str">
        <f t="shared" si="169"/>
        <v/>
      </c>
      <c r="AW215" s="77"/>
      <c r="AX215" s="77" t="str">
        <f t="shared" si="197"/>
        <v/>
      </c>
      <c r="AY215" s="77" t="str">
        <f t="shared" si="198"/>
        <v/>
      </c>
      <c r="AZ215" s="78"/>
      <c r="BA215" s="78"/>
      <c r="BB215" s="78"/>
      <c r="BC215" s="78"/>
      <c r="BD215" s="109"/>
      <c r="BE215" s="77"/>
      <c r="BG215" s="77"/>
    </row>
    <row r="216" spans="2:59" ht="39" customHeight="1">
      <c r="B216" s="23" t="s">
        <v>128</v>
      </c>
      <c r="C216" s="172" t="s">
        <v>115</v>
      </c>
      <c r="D216" s="22">
        <v>1</v>
      </c>
      <c r="E216" s="141" t="s">
        <v>129</v>
      </c>
      <c r="F216" s="141" t="s">
        <v>64</v>
      </c>
      <c r="G216" s="147"/>
      <c r="H216" s="142">
        <v>0.21</v>
      </c>
      <c r="I216" s="154"/>
      <c r="J216" s="148"/>
      <c r="K216" s="148"/>
      <c r="L216" s="148"/>
      <c r="M216" s="4"/>
      <c r="P216" s="155" t="s">
        <v>56</v>
      </c>
      <c r="Q216" s="133">
        <v>4</v>
      </c>
      <c r="R216" s="156" t="str">
        <f t="shared" si="170"/>
        <v>pcs</v>
      </c>
      <c r="S216" s="96">
        <f t="shared" si="185"/>
        <v>0.84</v>
      </c>
      <c r="T216" s="157" t="str">
        <f t="shared" si="186"/>
        <v/>
      </c>
      <c r="U216" s="77"/>
      <c r="V216" s="158">
        <f>IF(P216="x",S216,"")</f>
        <v>0.84</v>
      </c>
      <c r="W216" s="158" t="str">
        <f>IF(P216="x",T216,"")</f>
        <v/>
      </c>
      <c r="X216" s="159">
        <f>_xlfn.MINIFS(S216:S225,S216:S225,"&gt;"&amp;0)</f>
        <v>0.84</v>
      </c>
      <c r="Y216" s="158" t="str">
        <f>_xlfn.XLOOKUP(X216,S216:S225,T216:T225,"",0,1)</f>
        <v/>
      </c>
      <c r="Z216" s="158" t="str">
        <f>_xlfn.XLOOKUP(AA216,T216:T225,S216:S225,"",0,1)</f>
        <v/>
      </c>
      <c r="AA216" s="158">
        <f>_xlfn.MINIFS(T216:T225,T216:T225,"&gt;"&amp;0)</f>
        <v>0</v>
      </c>
      <c r="AB216" s="160">
        <f>MAX(S216:S225)</f>
        <v>0.84</v>
      </c>
      <c r="AD216" s="155"/>
      <c r="AE216" s="133"/>
      <c r="AF216" s="156" t="str">
        <f t="shared" si="171"/>
        <v>pcs</v>
      </c>
      <c r="AG216" s="96">
        <f t="shared" si="166"/>
        <v>0</v>
      </c>
      <c r="AH216" s="157" t="str">
        <f t="shared" si="167"/>
        <v/>
      </c>
      <c r="AI216" s="77"/>
      <c r="AJ216" s="158" t="str">
        <f>IF(AD216="x",AG216,"")</f>
        <v/>
      </c>
      <c r="AK216" s="158" t="str">
        <f>IF(AD216="x",AH216,"")</f>
        <v/>
      </c>
      <c r="AL216" s="159">
        <f>_xlfn.MINIFS(AG216:AG225,AG216:AG225,"&gt;"&amp;0)</f>
        <v>0</v>
      </c>
      <c r="AM216" s="158" t="str">
        <f>_xlfn.XLOOKUP(AL216,AG216:AG225,AH216:AH225,"",0,1)</f>
        <v/>
      </c>
      <c r="AN216" s="158" t="str">
        <f>_xlfn.XLOOKUP(AO216,AH216:AH225,AG216:AG225,"",0,1)</f>
        <v/>
      </c>
      <c r="AO216" s="158">
        <f>_xlfn.MINIFS(AH216:AH225,AH216:AH225,"&gt;"&amp;0)</f>
        <v>0</v>
      </c>
      <c r="AP216" s="160">
        <f>MAX(AG216:AG225)</f>
        <v>0</v>
      </c>
      <c r="AQ216"/>
      <c r="AR216" s="155"/>
      <c r="AS216" s="133"/>
      <c r="AT216" s="156" t="str">
        <f t="shared" si="172"/>
        <v>pcs</v>
      </c>
      <c r="AU216" s="96">
        <f t="shared" si="168"/>
        <v>0</v>
      </c>
      <c r="AV216" s="157" t="str">
        <f t="shared" si="169"/>
        <v/>
      </c>
      <c r="AW216" s="77"/>
      <c r="AX216" s="158" t="str">
        <f>IF(AR216="x",AU216,"")</f>
        <v/>
      </c>
      <c r="AY216" s="158" t="str">
        <f>IF(AR216="x",AV216,"")</f>
        <v/>
      </c>
      <c r="AZ216" s="159">
        <f>_xlfn.MINIFS(AU216:AU225,AU216:AU225,"&gt;"&amp;0)</f>
        <v>0</v>
      </c>
      <c r="BA216" s="158" t="str">
        <f>_xlfn.XLOOKUP(AZ216,AU216:AU225,AV216:AV225,"",0,1)</f>
        <v/>
      </c>
      <c r="BB216" s="158" t="str">
        <f>_xlfn.XLOOKUP(BC216,AV216:AV225,AU216:AU225,"",0,1)</f>
        <v/>
      </c>
      <c r="BC216" s="158">
        <f>_xlfn.MINIFS(AV216:AV225,AV216:AV225,"&gt;"&amp;0)</f>
        <v>0</v>
      </c>
      <c r="BD216" s="160">
        <f>MAX(AU216:AU225)</f>
        <v>0</v>
      </c>
      <c r="BE216" s="77"/>
      <c r="BG216" s="77"/>
    </row>
    <row r="217" spans="2:59" ht="39" hidden="1" customHeight="1">
      <c r="B217" s="19"/>
      <c r="C217" s="69" t="s">
        <v>115</v>
      </c>
      <c r="D217" s="8">
        <v>2</v>
      </c>
      <c r="E217" s="56"/>
      <c r="F217" s="56"/>
      <c r="G217" s="143"/>
      <c r="H217" s="137"/>
      <c r="I217" s="127"/>
      <c r="J217" s="58"/>
      <c r="K217" s="58"/>
      <c r="L217" s="58"/>
      <c r="M217" s="4"/>
      <c r="P217" s="128"/>
      <c r="Q217" s="134"/>
      <c r="R217" s="93" t="str">
        <f t="shared" si="170"/>
        <v/>
      </c>
      <c r="S217" s="110" t="str">
        <f t="shared" si="185"/>
        <v/>
      </c>
      <c r="T217" s="65" t="str">
        <f t="shared" si="186"/>
        <v/>
      </c>
      <c r="U217" s="77"/>
      <c r="V217" s="77" t="str">
        <f t="shared" ref="V217:V225" si="199">IF(P217="x",S217,"")</f>
        <v/>
      </c>
      <c r="W217" s="77" t="str">
        <f t="shared" ref="W217:W225" si="200">IF(P217="x",T217,"")</f>
        <v/>
      </c>
      <c r="X217" s="77"/>
      <c r="Y217" s="77"/>
      <c r="Z217" s="77"/>
      <c r="AA217" s="77"/>
      <c r="AB217" s="108"/>
      <c r="AD217" s="128"/>
      <c r="AE217" s="134"/>
      <c r="AF217" s="93" t="str">
        <f t="shared" si="171"/>
        <v/>
      </c>
      <c r="AG217" s="110" t="str">
        <f t="shared" si="166"/>
        <v/>
      </c>
      <c r="AH217" s="65" t="str">
        <f t="shared" si="167"/>
        <v/>
      </c>
      <c r="AI217" s="77"/>
      <c r="AJ217" s="77" t="str">
        <f t="shared" ref="AJ217:AJ225" si="201">IF(AD217="x",AG217,"")</f>
        <v/>
      </c>
      <c r="AK217" s="77" t="str">
        <f t="shared" ref="AK217:AK225" si="202">IF(AD217="x",AH217,"")</f>
        <v/>
      </c>
      <c r="AL217" s="77"/>
      <c r="AM217" s="77"/>
      <c r="AN217" s="77"/>
      <c r="AO217" s="77"/>
      <c r="AP217" s="108"/>
      <c r="AQ217"/>
      <c r="AR217" s="128"/>
      <c r="AS217" s="134"/>
      <c r="AT217" s="93" t="str">
        <f t="shared" si="172"/>
        <v/>
      </c>
      <c r="AU217" s="110" t="str">
        <f t="shared" si="168"/>
        <v/>
      </c>
      <c r="AV217" s="65" t="str">
        <f t="shared" si="169"/>
        <v/>
      </c>
      <c r="AW217" s="77"/>
      <c r="AX217" s="77" t="str">
        <f t="shared" ref="AX217:AX225" si="203">IF(AR217="x",AU217,"")</f>
        <v/>
      </c>
      <c r="AY217" s="77" t="str">
        <f t="shared" ref="AY217:AY225" si="204">IF(AR217="x",AV217,"")</f>
        <v/>
      </c>
      <c r="AZ217" s="77"/>
      <c r="BA217" s="77"/>
      <c r="BB217" s="77"/>
      <c r="BC217" s="77"/>
      <c r="BD217" s="108"/>
      <c r="BE217" s="77"/>
      <c r="BG217" s="77"/>
    </row>
    <row r="218" spans="2:59" ht="39" hidden="1" customHeight="1">
      <c r="B218" s="19"/>
      <c r="C218" s="69" t="s">
        <v>115</v>
      </c>
      <c r="D218" s="8">
        <v>3</v>
      </c>
      <c r="E218" s="56"/>
      <c r="F218" s="56"/>
      <c r="G218" s="143"/>
      <c r="H218" s="137"/>
      <c r="I218" s="127"/>
      <c r="J218" s="58"/>
      <c r="K218" s="58"/>
      <c r="L218" s="58"/>
      <c r="M218" s="4"/>
      <c r="P218" s="128"/>
      <c r="Q218" s="134"/>
      <c r="R218" s="93" t="str">
        <f t="shared" si="170"/>
        <v/>
      </c>
      <c r="S218" s="110" t="str">
        <f t="shared" si="185"/>
        <v/>
      </c>
      <c r="T218" s="65" t="str">
        <f t="shared" si="186"/>
        <v/>
      </c>
      <c r="U218" s="77"/>
      <c r="V218" s="77" t="str">
        <f t="shared" si="199"/>
        <v/>
      </c>
      <c r="W218" s="77" t="str">
        <f t="shared" si="200"/>
        <v/>
      </c>
      <c r="X218" s="77"/>
      <c r="Y218" s="77"/>
      <c r="Z218" s="77"/>
      <c r="AA218" s="77"/>
      <c r="AB218" s="108"/>
      <c r="AD218" s="128"/>
      <c r="AE218" s="134"/>
      <c r="AF218" s="93" t="str">
        <f t="shared" si="171"/>
        <v/>
      </c>
      <c r="AG218" s="110" t="str">
        <f t="shared" si="166"/>
        <v/>
      </c>
      <c r="AH218" s="65" t="str">
        <f t="shared" si="167"/>
        <v/>
      </c>
      <c r="AI218" s="77"/>
      <c r="AJ218" s="77" t="str">
        <f t="shared" si="201"/>
        <v/>
      </c>
      <c r="AK218" s="77" t="str">
        <f t="shared" si="202"/>
        <v/>
      </c>
      <c r="AL218" s="77"/>
      <c r="AM218" s="77"/>
      <c r="AN218" s="77"/>
      <c r="AO218" s="77"/>
      <c r="AP218" s="108"/>
      <c r="AQ218"/>
      <c r="AR218" s="128"/>
      <c r="AS218" s="134"/>
      <c r="AT218" s="93" t="str">
        <f t="shared" si="172"/>
        <v/>
      </c>
      <c r="AU218" s="110" t="str">
        <f t="shared" si="168"/>
        <v/>
      </c>
      <c r="AV218" s="65" t="str">
        <f t="shared" si="169"/>
        <v/>
      </c>
      <c r="AW218" s="77"/>
      <c r="AX218" s="77" t="str">
        <f t="shared" si="203"/>
        <v/>
      </c>
      <c r="AY218" s="77" t="str">
        <f t="shared" si="204"/>
        <v/>
      </c>
      <c r="AZ218" s="77"/>
      <c r="BA218" s="77"/>
      <c r="BB218" s="77"/>
      <c r="BC218" s="77"/>
      <c r="BD218" s="108"/>
      <c r="BE218" s="77"/>
      <c r="BG218" s="77"/>
    </row>
    <row r="219" spans="2:59" ht="39" hidden="1" customHeight="1">
      <c r="B219" s="19"/>
      <c r="C219" s="69" t="s">
        <v>115</v>
      </c>
      <c r="D219" s="8">
        <v>4</v>
      </c>
      <c r="E219" s="56"/>
      <c r="F219" s="56"/>
      <c r="G219" s="143"/>
      <c r="H219" s="137"/>
      <c r="I219" s="127"/>
      <c r="J219" s="58"/>
      <c r="K219" s="58"/>
      <c r="L219" s="58"/>
      <c r="M219" s="4"/>
      <c r="P219" s="128"/>
      <c r="Q219" s="134"/>
      <c r="R219" s="93" t="str">
        <f t="shared" si="170"/>
        <v/>
      </c>
      <c r="S219" s="110" t="str">
        <f t="shared" si="185"/>
        <v/>
      </c>
      <c r="T219" s="65" t="str">
        <f t="shared" si="186"/>
        <v/>
      </c>
      <c r="U219" s="77"/>
      <c r="V219" s="77" t="str">
        <f t="shared" si="199"/>
        <v/>
      </c>
      <c r="W219" s="77" t="str">
        <f t="shared" si="200"/>
        <v/>
      </c>
      <c r="X219" s="77"/>
      <c r="Y219" s="77"/>
      <c r="Z219" s="77"/>
      <c r="AA219" s="77"/>
      <c r="AB219" s="108"/>
      <c r="AD219" s="128"/>
      <c r="AE219" s="134"/>
      <c r="AF219" s="93" t="str">
        <f t="shared" si="171"/>
        <v/>
      </c>
      <c r="AG219" s="110" t="str">
        <f t="shared" si="166"/>
        <v/>
      </c>
      <c r="AH219" s="65" t="str">
        <f t="shared" si="167"/>
        <v/>
      </c>
      <c r="AI219" s="77"/>
      <c r="AJ219" s="77" t="str">
        <f t="shared" si="201"/>
        <v/>
      </c>
      <c r="AK219" s="77" t="str">
        <f t="shared" si="202"/>
        <v/>
      </c>
      <c r="AL219" s="77"/>
      <c r="AM219" s="77"/>
      <c r="AN219" s="77"/>
      <c r="AO219" s="77"/>
      <c r="AP219" s="108"/>
      <c r="AQ219"/>
      <c r="AR219" s="128"/>
      <c r="AS219" s="134"/>
      <c r="AT219" s="93" t="str">
        <f t="shared" si="172"/>
        <v/>
      </c>
      <c r="AU219" s="110" t="str">
        <f t="shared" si="168"/>
        <v/>
      </c>
      <c r="AV219" s="65" t="str">
        <f t="shared" si="169"/>
        <v/>
      </c>
      <c r="AW219" s="77"/>
      <c r="AX219" s="77" t="str">
        <f t="shared" si="203"/>
        <v/>
      </c>
      <c r="AY219" s="77" t="str">
        <f t="shared" si="204"/>
        <v/>
      </c>
      <c r="AZ219" s="77"/>
      <c r="BA219" s="77"/>
      <c r="BB219" s="77"/>
      <c r="BC219" s="77"/>
      <c r="BD219" s="108"/>
      <c r="BE219" s="77"/>
      <c r="BG219" s="77"/>
    </row>
    <row r="220" spans="2:59" ht="39" hidden="1" customHeight="1">
      <c r="B220" s="19"/>
      <c r="C220" s="69" t="s">
        <v>115</v>
      </c>
      <c r="D220" s="8">
        <v>5</v>
      </c>
      <c r="E220" s="56"/>
      <c r="F220" s="56"/>
      <c r="G220" s="143"/>
      <c r="H220" s="137"/>
      <c r="I220" s="127"/>
      <c r="J220" s="58"/>
      <c r="K220" s="58"/>
      <c r="L220" s="58"/>
      <c r="M220" s="4"/>
      <c r="P220" s="128"/>
      <c r="Q220" s="134"/>
      <c r="R220" s="93" t="str">
        <f t="shared" si="170"/>
        <v/>
      </c>
      <c r="S220" s="110" t="str">
        <f t="shared" si="185"/>
        <v/>
      </c>
      <c r="T220" s="65" t="str">
        <f t="shared" si="186"/>
        <v/>
      </c>
      <c r="U220" s="77"/>
      <c r="V220" s="77" t="str">
        <f t="shared" si="199"/>
        <v/>
      </c>
      <c r="W220" s="77" t="str">
        <f t="shared" si="200"/>
        <v/>
      </c>
      <c r="X220" s="77"/>
      <c r="Y220" s="77"/>
      <c r="Z220" s="77"/>
      <c r="AA220" s="77"/>
      <c r="AB220" s="108"/>
      <c r="AD220" s="128"/>
      <c r="AE220" s="134"/>
      <c r="AF220" s="93" t="str">
        <f t="shared" si="171"/>
        <v/>
      </c>
      <c r="AG220" s="110" t="str">
        <f t="shared" si="166"/>
        <v/>
      </c>
      <c r="AH220" s="65" t="str">
        <f t="shared" si="167"/>
        <v/>
      </c>
      <c r="AI220" s="77"/>
      <c r="AJ220" s="77" t="str">
        <f t="shared" si="201"/>
        <v/>
      </c>
      <c r="AK220" s="77" t="str">
        <f t="shared" si="202"/>
        <v/>
      </c>
      <c r="AL220" s="77"/>
      <c r="AM220" s="77"/>
      <c r="AN220" s="77"/>
      <c r="AO220" s="77"/>
      <c r="AP220" s="108"/>
      <c r="AQ220"/>
      <c r="AR220" s="128"/>
      <c r="AS220" s="134"/>
      <c r="AT220" s="93" t="str">
        <f t="shared" si="172"/>
        <v/>
      </c>
      <c r="AU220" s="110" t="str">
        <f t="shared" si="168"/>
        <v/>
      </c>
      <c r="AV220" s="65" t="str">
        <f t="shared" si="169"/>
        <v/>
      </c>
      <c r="AW220" s="77"/>
      <c r="AX220" s="77" t="str">
        <f t="shared" si="203"/>
        <v/>
      </c>
      <c r="AY220" s="77" t="str">
        <f t="shared" si="204"/>
        <v/>
      </c>
      <c r="AZ220" s="77"/>
      <c r="BA220" s="77"/>
      <c r="BB220" s="77"/>
      <c r="BC220" s="77"/>
      <c r="BD220" s="108"/>
      <c r="BE220" s="77"/>
      <c r="BG220" s="77"/>
    </row>
    <row r="221" spans="2:59" ht="39" hidden="1" customHeight="1">
      <c r="B221" s="19"/>
      <c r="C221" s="69" t="s">
        <v>115</v>
      </c>
      <c r="D221" s="8">
        <v>6</v>
      </c>
      <c r="E221" s="56"/>
      <c r="F221" s="56"/>
      <c r="G221" s="143"/>
      <c r="H221" s="137"/>
      <c r="I221" s="127"/>
      <c r="J221" s="58"/>
      <c r="K221" s="58"/>
      <c r="L221" s="58"/>
      <c r="M221" s="4"/>
      <c r="P221" s="128"/>
      <c r="Q221" s="134"/>
      <c r="R221" s="93" t="str">
        <f t="shared" si="170"/>
        <v/>
      </c>
      <c r="S221" s="110" t="str">
        <f t="shared" si="185"/>
        <v/>
      </c>
      <c r="T221" s="65" t="str">
        <f t="shared" si="186"/>
        <v/>
      </c>
      <c r="U221" s="77"/>
      <c r="V221" s="77" t="str">
        <f t="shared" si="199"/>
        <v/>
      </c>
      <c r="W221" s="77" t="str">
        <f t="shared" si="200"/>
        <v/>
      </c>
      <c r="X221" s="77"/>
      <c r="Y221" s="77"/>
      <c r="Z221" s="77"/>
      <c r="AA221" s="77"/>
      <c r="AB221" s="108"/>
      <c r="AD221" s="128"/>
      <c r="AE221" s="134"/>
      <c r="AF221" s="93" t="str">
        <f t="shared" si="171"/>
        <v/>
      </c>
      <c r="AG221" s="110" t="str">
        <f t="shared" si="166"/>
        <v/>
      </c>
      <c r="AH221" s="65" t="str">
        <f t="shared" si="167"/>
        <v/>
      </c>
      <c r="AI221" s="77"/>
      <c r="AJ221" s="77" t="str">
        <f t="shared" si="201"/>
        <v/>
      </c>
      <c r="AK221" s="77" t="str">
        <f t="shared" si="202"/>
        <v/>
      </c>
      <c r="AL221" s="77"/>
      <c r="AM221" s="77"/>
      <c r="AN221" s="77"/>
      <c r="AO221" s="77"/>
      <c r="AP221" s="108"/>
      <c r="AQ221"/>
      <c r="AR221" s="128"/>
      <c r="AS221" s="134"/>
      <c r="AT221" s="93" t="str">
        <f t="shared" si="172"/>
        <v/>
      </c>
      <c r="AU221" s="110" t="str">
        <f t="shared" si="168"/>
        <v/>
      </c>
      <c r="AV221" s="65" t="str">
        <f t="shared" si="169"/>
        <v/>
      </c>
      <c r="AW221" s="77"/>
      <c r="AX221" s="77" t="str">
        <f t="shared" si="203"/>
        <v/>
      </c>
      <c r="AY221" s="77" t="str">
        <f t="shared" si="204"/>
        <v/>
      </c>
      <c r="AZ221" s="77"/>
      <c r="BA221" s="77"/>
      <c r="BB221" s="77"/>
      <c r="BC221" s="77"/>
      <c r="BD221" s="108"/>
      <c r="BE221" s="77"/>
      <c r="BG221" s="77"/>
    </row>
    <row r="222" spans="2:59" ht="39" hidden="1" customHeight="1">
      <c r="B222" s="19"/>
      <c r="C222" s="69" t="s">
        <v>115</v>
      </c>
      <c r="D222" s="8">
        <v>7</v>
      </c>
      <c r="E222" s="56"/>
      <c r="F222" s="56"/>
      <c r="G222" s="143"/>
      <c r="H222" s="137"/>
      <c r="I222" s="127"/>
      <c r="J222" s="58"/>
      <c r="K222" s="58"/>
      <c r="L222" s="58"/>
      <c r="M222" s="4"/>
      <c r="P222" s="128"/>
      <c r="Q222" s="134"/>
      <c r="R222" s="93" t="str">
        <f t="shared" si="170"/>
        <v/>
      </c>
      <c r="S222" s="110" t="str">
        <f t="shared" si="185"/>
        <v/>
      </c>
      <c r="T222" s="65" t="str">
        <f t="shared" si="186"/>
        <v/>
      </c>
      <c r="U222" s="77"/>
      <c r="V222" s="77" t="str">
        <f t="shared" si="199"/>
        <v/>
      </c>
      <c r="W222" s="77" t="str">
        <f t="shared" si="200"/>
        <v/>
      </c>
      <c r="X222" s="77"/>
      <c r="Y222" s="77"/>
      <c r="Z222" s="77"/>
      <c r="AA222" s="77"/>
      <c r="AB222" s="108"/>
      <c r="AD222" s="128"/>
      <c r="AE222" s="134"/>
      <c r="AF222" s="93" t="str">
        <f t="shared" si="171"/>
        <v/>
      </c>
      <c r="AG222" s="110" t="str">
        <f t="shared" si="166"/>
        <v/>
      </c>
      <c r="AH222" s="65" t="str">
        <f t="shared" si="167"/>
        <v/>
      </c>
      <c r="AI222" s="77"/>
      <c r="AJ222" s="77" t="str">
        <f t="shared" si="201"/>
        <v/>
      </c>
      <c r="AK222" s="77" t="str">
        <f t="shared" si="202"/>
        <v/>
      </c>
      <c r="AL222" s="77"/>
      <c r="AM222" s="77"/>
      <c r="AN222" s="77"/>
      <c r="AO222" s="77"/>
      <c r="AP222" s="108"/>
      <c r="AQ222"/>
      <c r="AR222" s="128"/>
      <c r="AS222" s="134"/>
      <c r="AT222" s="93" t="str">
        <f t="shared" si="172"/>
        <v/>
      </c>
      <c r="AU222" s="110" t="str">
        <f t="shared" si="168"/>
        <v/>
      </c>
      <c r="AV222" s="65" t="str">
        <f t="shared" si="169"/>
        <v/>
      </c>
      <c r="AW222" s="77"/>
      <c r="AX222" s="77" t="str">
        <f t="shared" si="203"/>
        <v/>
      </c>
      <c r="AY222" s="77" t="str">
        <f t="shared" si="204"/>
        <v/>
      </c>
      <c r="AZ222" s="77"/>
      <c r="BA222" s="77"/>
      <c r="BB222" s="77"/>
      <c r="BC222" s="77"/>
      <c r="BD222" s="108"/>
      <c r="BE222" s="77"/>
      <c r="BG222" s="77"/>
    </row>
    <row r="223" spans="2:59" ht="39" hidden="1" customHeight="1">
      <c r="B223" s="19"/>
      <c r="C223" s="69" t="s">
        <v>115</v>
      </c>
      <c r="D223" s="8">
        <v>8</v>
      </c>
      <c r="E223" s="56"/>
      <c r="F223" s="56"/>
      <c r="G223" s="143"/>
      <c r="H223" s="137"/>
      <c r="I223" s="127"/>
      <c r="J223" s="58"/>
      <c r="K223" s="58"/>
      <c r="L223" s="58"/>
      <c r="M223" s="4"/>
      <c r="P223" s="128"/>
      <c r="Q223" s="134"/>
      <c r="R223" s="93" t="str">
        <f t="shared" si="170"/>
        <v/>
      </c>
      <c r="S223" s="110" t="str">
        <f t="shared" si="185"/>
        <v/>
      </c>
      <c r="T223" s="65" t="str">
        <f t="shared" si="186"/>
        <v/>
      </c>
      <c r="U223" s="77"/>
      <c r="V223" s="77" t="str">
        <f t="shared" si="199"/>
        <v/>
      </c>
      <c r="W223" s="77" t="str">
        <f t="shared" si="200"/>
        <v/>
      </c>
      <c r="X223" s="77"/>
      <c r="Y223" s="77"/>
      <c r="Z223" s="77"/>
      <c r="AA223" s="77"/>
      <c r="AB223" s="108"/>
      <c r="AD223" s="128"/>
      <c r="AE223" s="134"/>
      <c r="AF223" s="93" t="str">
        <f t="shared" si="171"/>
        <v/>
      </c>
      <c r="AG223" s="110" t="str">
        <f t="shared" si="166"/>
        <v/>
      </c>
      <c r="AH223" s="65" t="str">
        <f t="shared" si="167"/>
        <v/>
      </c>
      <c r="AI223" s="77"/>
      <c r="AJ223" s="77" t="str">
        <f t="shared" si="201"/>
        <v/>
      </c>
      <c r="AK223" s="77" t="str">
        <f t="shared" si="202"/>
        <v/>
      </c>
      <c r="AL223" s="77"/>
      <c r="AM223" s="77"/>
      <c r="AN223" s="77"/>
      <c r="AO223" s="77"/>
      <c r="AP223" s="108"/>
      <c r="AQ223"/>
      <c r="AR223" s="128"/>
      <c r="AS223" s="134"/>
      <c r="AT223" s="93" t="str">
        <f t="shared" si="172"/>
        <v/>
      </c>
      <c r="AU223" s="110" t="str">
        <f t="shared" si="168"/>
        <v/>
      </c>
      <c r="AV223" s="65" t="str">
        <f t="shared" si="169"/>
        <v/>
      </c>
      <c r="AW223" s="77"/>
      <c r="AX223" s="77" t="str">
        <f t="shared" si="203"/>
        <v/>
      </c>
      <c r="AY223" s="77" t="str">
        <f t="shared" si="204"/>
        <v/>
      </c>
      <c r="AZ223" s="77"/>
      <c r="BA223" s="77"/>
      <c r="BB223" s="77"/>
      <c r="BC223" s="77"/>
      <c r="BD223" s="108"/>
      <c r="BE223" s="77"/>
      <c r="BG223" s="77"/>
    </row>
    <row r="224" spans="2:59" ht="39" hidden="1" customHeight="1">
      <c r="B224" s="19"/>
      <c r="C224" s="69" t="s">
        <v>115</v>
      </c>
      <c r="D224" s="8">
        <v>9</v>
      </c>
      <c r="E224" s="56"/>
      <c r="F224" s="56"/>
      <c r="G224" s="143"/>
      <c r="H224" s="137"/>
      <c r="I224" s="127"/>
      <c r="J224" s="58"/>
      <c r="K224" s="58"/>
      <c r="L224" s="58"/>
      <c r="M224" s="4"/>
      <c r="P224" s="128"/>
      <c r="Q224" s="134"/>
      <c r="R224" s="93" t="str">
        <f t="shared" si="170"/>
        <v/>
      </c>
      <c r="S224" s="110" t="str">
        <f t="shared" si="185"/>
        <v/>
      </c>
      <c r="T224" s="65" t="str">
        <f t="shared" si="186"/>
        <v/>
      </c>
      <c r="U224" s="77"/>
      <c r="V224" s="77" t="str">
        <f t="shared" si="199"/>
        <v/>
      </c>
      <c r="W224" s="77" t="str">
        <f t="shared" si="200"/>
        <v/>
      </c>
      <c r="X224" s="77"/>
      <c r="Y224" s="77"/>
      <c r="Z224" s="77"/>
      <c r="AA224" s="77"/>
      <c r="AB224" s="108"/>
      <c r="AD224" s="128"/>
      <c r="AE224" s="134"/>
      <c r="AF224" s="93" t="str">
        <f t="shared" si="171"/>
        <v/>
      </c>
      <c r="AG224" s="110" t="str">
        <f t="shared" si="166"/>
        <v/>
      </c>
      <c r="AH224" s="65" t="str">
        <f t="shared" si="167"/>
        <v/>
      </c>
      <c r="AI224" s="77"/>
      <c r="AJ224" s="77" t="str">
        <f t="shared" si="201"/>
        <v/>
      </c>
      <c r="AK224" s="77" t="str">
        <f t="shared" si="202"/>
        <v/>
      </c>
      <c r="AL224" s="77"/>
      <c r="AM224" s="77"/>
      <c r="AN224" s="77"/>
      <c r="AO224" s="77"/>
      <c r="AP224" s="108"/>
      <c r="AQ224"/>
      <c r="AR224" s="128"/>
      <c r="AS224" s="134"/>
      <c r="AT224" s="93" t="str">
        <f t="shared" si="172"/>
        <v/>
      </c>
      <c r="AU224" s="110" t="str">
        <f t="shared" si="168"/>
        <v/>
      </c>
      <c r="AV224" s="65" t="str">
        <f t="shared" si="169"/>
        <v/>
      </c>
      <c r="AW224" s="77"/>
      <c r="AX224" s="77" t="str">
        <f t="shared" si="203"/>
        <v/>
      </c>
      <c r="AY224" s="77" t="str">
        <f t="shared" si="204"/>
        <v/>
      </c>
      <c r="AZ224" s="77"/>
      <c r="BA224" s="77"/>
      <c r="BB224" s="77"/>
      <c r="BC224" s="77"/>
      <c r="BD224" s="108"/>
      <c r="BE224" s="77"/>
      <c r="BG224" s="77"/>
    </row>
    <row r="225" spans="2:59" ht="39" hidden="1" customHeight="1">
      <c r="B225" s="20"/>
      <c r="C225" s="27" t="s">
        <v>115</v>
      </c>
      <c r="D225" s="25">
        <v>10</v>
      </c>
      <c r="E225" s="7"/>
      <c r="F225" s="7"/>
      <c r="G225" s="144"/>
      <c r="H225" s="139"/>
      <c r="I225" s="140"/>
      <c r="J225" s="6"/>
      <c r="K225" s="6"/>
      <c r="L225" s="6"/>
      <c r="M225" s="4"/>
      <c r="P225" s="129"/>
      <c r="Q225" s="135"/>
      <c r="R225" s="97" t="str">
        <f t="shared" si="170"/>
        <v/>
      </c>
      <c r="S225" s="111" t="str">
        <f t="shared" si="185"/>
        <v/>
      </c>
      <c r="T225" s="66" t="str">
        <f t="shared" si="186"/>
        <v/>
      </c>
      <c r="U225" s="77"/>
      <c r="V225" s="77" t="str">
        <f t="shared" si="199"/>
        <v/>
      </c>
      <c r="W225" s="77" t="str">
        <f t="shared" si="200"/>
        <v/>
      </c>
      <c r="X225" s="77"/>
      <c r="Y225" s="77"/>
      <c r="Z225" s="77"/>
      <c r="AA225" s="77"/>
      <c r="AB225" s="108"/>
      <c r="AD225" s="129"/>
      <c r="AE225" s="135"/>
      <c r="AF225" s="97" t="str">
        <f t="shared" si="171"/>
        <v/>
      </c>
      <c r="AG225" s="111" t="str">
        <f t="shared" si="166"/>
        <v/>
      </c>
      <c r="AH225" s="66" t="str">
        <f t="shared" si="167"/>
        <v/>
      </c>
      <c r="AI225" s="77"/>
      <c r="AJ225" s="77" t="str">
        <f t="shared" si="201"/>
        <v/>
      </c>
      <c r="AK225" s="77" t="str">
        <f t="shared" si="202"/>
        <v/>
      </c>
      <c r="AL225" s="77"/>
      <c r="AM225" s="77"/>
      <c r="AN225" s="77"/>
      <c r="AO225" s="77"/>
      <c r="AP225" s="108"/>
      <c r="AQ225"/>
      <c r="AR225" s="129"/>
      <c r="AS225" s="135"/>
      <c r="AT225" s="97" t="str">
        <f t="shared" si="172"/>
        <v/>
      </c>
      <c r="AU225" s="111" t="str">
        <f t="shared" si="168"/>
        <v/>
      </c>
      <c r="AV225" s="66" t="str">
        <f t="shared" si="169"/>
        <v/>
      </c>
      <c r="AW225" s="77"/>
      <c r="AX225" s="77" t="str">
        <f t="shared" si="203"/>
        <v/>
      </c>
      <c r="AY225" s="77" t="str">
        <f t="shared" si="204"/>
        <v/>
      </c>
      <c r="AZ225" s="77"/>
      <c r="BA225" s="77"/>
      <c r="BB225" s="77"/>
      <c r="BC225" s="77"/>
      <c r="BD225" s="108"/>
      <c r="BE225" s="77"/>
      <c r="BG225" s="77"/>
    </row>
    <row r="226" spans="2:59" ht="39" customHeight="1">
      <c r="B226" s="23" t="s">
        <v>130</v>
      </c>
      <c r="C226" s="23" t="s">
        <v>131</v>
      </c>
      <c r="D226" s="22">
        <v>1</v>
      </c>
      <c r="E226" s="141" t="s">
        <v>132</v>
      </c>
      <c r="F226" s="141" t="s">
        <v>133</v>
      </c>
      <c r="G226" s="147" t="s">
        <v>134</v>
      </c>
      <c r="H226" s="142">
        <v>0.71292105263157901</v>
      </c>
      <c r="I226" s="154"/>
      <c r="J226" s="148"/>
      <c r="K226" s="148"/>
      <c r="L226" s="148"/>
      <c r="M226" s="4"/>
      <c r="P226" s="155" t="s">
        <v>56</v>
      </c>
      <c r="Q226" s="133">
        <v>2</v>
      </c>
      <c r="R226" s="156" t="str">
        <f t="shared" si="170"/>
        <v>floors</v>
      </c>
      <c r="S226" s="96">
        <f t="shared" si="185"/>
        <v>1.425842105263158</v>
      </c>
      <c r="T226" s="157" t="str">
        <f t="shared" si="186"/>
        <v/>
      </c>
      <c r="U226" s="77"/>
      <c r="V226" s="158">
        <f t="shared" ref="V226:V227" si="205">IF(P226="x",S226,"")</f>
        <v>1.425842105263158</v>
      </c>
      <c r="W226" s="158" t="str">
        <f t="shared" ref="W226:W227" si="206">IF(P226="x",T226,"")</f>
        <v/>
      </c>
      <c r="X226" s="158">
        <f t="shared" ref="X226:X227" si="207">IF(P226="x",S226,"")</f>
        <v>1.425842105263158</v>
      </c>
      <c r="Y226" s="158" t="str">
        <f t="shared" ref="Y226:Y227" si="208">IF(P226="x",T226,"")</f>
        <v/>
      </c>
      <c r="Z226" s="158">
        <f t="shared" ref="Z226:Z227" si="209">IF(P226="x",S226,"")</f>
        <v>1.425842105263158</v>
      </c>
      <c r="AA226" s="158" t="str">
        <f t="shared" ref="AA226:AA227" si="210">IF(P226="x",T226,"")</f>
        <v/>
      </c>
      <c r="AB226" s="185">
        <f t="shared" ref="AB226:AB227" si="211">IF(P226="x",S226,"")</f>
        <v>1.425842105263158</v>
      </c>
      <c r="AD226" s="155"/>
      <c r="AE226" s="133"/>
      <c r="AF226" s="156" t="str">
        <f t="shared" si="171"/>
        <v>floors</v>
      </c>
      <c r="AG226" s="96">
        <f t="shared" si="166"/>
        <v>0</v>
      </c>
      <c r="AH226" s="157" t="str">
        <f t="shared" si="167"/>
        <v/>
      </c>
      <c r="AI226" s="77"/>
      <c r="AJ226" s="158" t="str">
        <f t="shared" ref="AJ226:AJ237" si="212">IF(AD226="x",AG226,"")</f>
        <v/>
      </c>
      <c r="AK226" s="158" t="str">
        <f t="shared" ref="AK226:AK237" si="213">IF(AD226="x",AH226,"")</f>
        <v/>
      </c>
      <c r="AL226" s="158" t="str">
        <f t="shared" ref="AL226:AL237" si="214">IF(AD226="x",AG226,"")</f>
        <v/>
      </c>
      <c r="AM226" s="158" t="str">
        <f t="shared" ref="AM226:AM237" si="215">IF(AD226="x",AH226,"")</f>
        <v/>
      </c>
      <c r="AN226" s="158" t="str">
        <f t="shared" ref="AN226:AN237" si="216">IF(AD226="x",AG226,"")</f>
        <v/>
      </c>
      <c r="AO226" s="158" t="str">
        <f t="shared" ref="AO226:AO237" si="217">IF(AD226="x",AH226,"")</f>
        <v/>
      </c>
      <c r="AP226" s="185" t="str">
        <f t="shared" ref="AP226:AP237" si="218">IF(AD226="x",AG226,"")</f>
        <v/>
      </c>
      <c r="AQ226"/>
      <c r="AR226" s="155"/>
      <c r="AS226" s="133"/>
      <c r="AT226" s="156" t="str">
        <f t="shared" si="172"/>
        <v>floors</v>
      </c>
      <c r="AU226" s="96">
        <f t="shared" si="168"/>
        <v>0</v>
      </c>
      <c r="AV226" s="157" t="str">
        <f t="shared" si="169"/>
        <v/>
      </c>
      <c r="AW226" s="77"/>
      <c r="AX226" s="158" t="str">
        <f t="shared" ref="AX226" si="219">IF(AR226="x",AU226,"")</f>
        <v/>
      </c>
      <c r="AY226" s="158" t="str">
        <f t="shared" ref="AY226" si="220">IF(AR226="x",AV226,"")</f>
        <v/>
      </c>
      <c r="AZ226" s="158" t="str">
        <f t="shared" ref="AZ226" si="221">IF(AR226="x",AU226,"")</f>
        <v/>
      </c>
      <c r="BA226" s="158" t="str">
        <f t="shared" ref="BA226" si="222">IF(AR226="x",AV226,"")</f>
        <v/>
      </c>
      <c r="BB226" s="158" t="str">
        <f t="shared" ref="BB226" si="223">IF(AR226="x",AU226,"")</f>
        <v/>
      </c>
      <c r="BC226" s="158" t="str">
        <f t="shared" ref="BC226" si="224">IF(AR226="x",AV226,"")</f>
        <v/>
      </c>
      <c r="BD226" s="185" t="str">
        <f t="shared" ref="BD226" si="225">IF(AR226="x",AU226,"")</f>
        <v/>
      </c>
      <c r="BE226" s="77"/>
      <c r="BG226" s="77"/>
    </row>
    <row r="227" spans="2:59" ht="39" customHeight="1">
      <c r="B227" s="191" t="s">
        <v>135</v>
      </c>
      <c r="C227" s="69" t="s">
        <v>131</v>
      </c>
      <c r="D227" s="8"/>
      <c r="E227" s="56" t="s">
        <v>136</v>
      </c>
      <c r="F227" s="56" t="s">
        <v>64</v>
      </c>
      <c r="G227" s="143" t="s">
        <v>137</v>
      </c>
      <c r="H227" s="137">
        <v>0.13832000000000011</v>
      </c>
      <c r="I227" s="127"/>
      <c r="J227" s="58"/>
      <c r="K227" s="58"/>
      <c r="L227" s="58"/>
      <c r="M227" s="4"/>
      <c r="P227" s="128" t="s">
        <v>56</v>
      </c>
      <c r="Q227" s="134">
        <v>2</v>
      </c>
      <c r="R227" s="93" t="str">
        <f t="shared" si="170"/>
        <v>pcs</v>
      </c>
      <c r="S227" s="110">
        <f t="shared" si="185"/>
        <v>0.27664000000000022</v>
      </c>
      <c r="T227" s="65" t="str">
        <f t="shared" si="186"/>
        <v/>
      </c>
      <c r="U227" s="77"/>
      <c r="V227" s="77">
        <f t="shared" si="205"/>
        <v>0.27664000000000022</v>
      </c>
      <c r="W227" s="77" t="str">
        <f t="shared" si="206"/>
        <v/>
      </c>
      <c r="X227" s="77">
        <f t="shared" si="207"/>
        <v>0.27664000000000022</v>
      </c>
      <c r="Y227" s="77" t="str">
        <f t="shared" si="208"/>
        <v/>
      </c>
      <c r="Z227" s="77">
        <f t="shared" si="209"/>
        <v>0.27664000000000022</v>
      </c>
      <c r="AA227" s="77" t="str">
        <f t="shared" si="210"/>
        <v/>
      </c>
      <c r="AB227" s="108">
        <f t="shared" si="211"/>
        <v>0.27664000000000022</v>
      </c>
      <c r="AD227" s="128"/>
      <c r="AE227" s="134"/>
      <c r="AF227" s="93" t="str">
        <f t="shared" si="171"/>
        <v>pcs</v>
      </c>
      <c r="AG227" s="110">
        <f t="shared" si="166"/>
        <v>0</v>
      </c>
      <c r="AH227" s="65" t="str">
        <f t="shared" si="167"/>
        <v/>
      </c>
      <c r="AI227" s="77"/>
      <c r="AJ227" s="77" t="str">
        <f t="shared" si="212"/>
        <v/>
      </c>
      <c r="AK227" s="77" t="str">
        <f t="shared" si="213"/>
        <v/>
      </c>
      <c r="AL227" s="77" t="str">
        <f t="shared" si="214"/>
        <v/>
      </c>
      <c r="AM227" s="77" t="str">
        <f t="shared" si="215"/>
        <v/>
      </c>
      <c r="AN227" s="77" t="str">
        <f t="shared" si="216"/>
        <v/>
      </c>
      <c r="AO227" s="77" t="str">
        <f t="shared" si="217"/>
        <v/>
      </c>
      <c r="AP227" s="108" t="str">
        <f t="shared" si="218"/>
        <v/>
      </c>
      <c r="AQ227"/>
      <c r="AR227" s="128"/>
      <c r="AS227" s="134"/>
      <c r="AT227" s="93" t="str">
        <f t="shared" si="172"/>
        <v>pcs</v>
      </c>
      <c r="AU227" s="110">
        <f t="shared" si="168"/>
        <v>0</v>
      </c>
      <c r="AV227" s="65" t="str">
        <f t="shared" si="169"/>
        <v/>
      </c>
      <c r="AW227" s="77"/>
      <c r="AX227" s="77" t="str">
        <f t="shared" ref="AX227" si="226">IF(AR227="x",AU227,"")</f>
        <v/>
      </c>
      <c r="AY227" s="77" t="str">
        <f t="shared" ref="AY227" si="227">IF(AR227="x",AV227,"")</f>
        <v/>
      </c>
      <c r="AZ227" s="77" t="str">
        <f t="shared" ref="AZ227" si="228">IF(AR227="x",AU227,"")</f>
        <v/>
      </c>
      <c r="BA227" s="77" t="str">
        <f t="shared" ref="BA227" si="229">IF(AR227="x",AV227,"")</f>
        <v/>
      </c>
      <c r="BB227" s="77" t="str">
        <f t="shared" ref="BB227" si="230">IF(AR227="x",AU227,"")</f>
        <v/>
      </c>
      <c r="BC227" s="77" t="str">
        <f t="shared" ref="BC227" si="231">IF(AR227="x",AV227,"")</f>
        <v/>
      </c>
      <c r="BD227" s="108" t="str">
        <f t="shared" ref="BD227" si="232">IF(AR227="x",AU227,"")</f>
        <v/>
      </c>
      <c r="BE227" s="77"/>
      <c r="BG227" s="77"/>
    </row>
    <row r="228" spans="2:59" ht="39" hidden="1" customHeight="1">
      <c r="B228" s="19"/>
      <c r="C228" s="69" t="s">
        <v>131</v>
      </c>
      <c r="D228" s="8"/>
      <c r="E228" s="56"/>
      <c r="F228" s="56"/>
      <c r="G228" s="143"/>
      <c r="H228" s="137"/>
      <c r="I228" s="127"/>
      <c r="J228" s="58"/>
      <c r="K228" s="58"/>
      <c r="L228" s="58"/>
      <c r="M228" s="4"/>
      <c r="P228" s="128"/>
      <c r="Q228" s="134"/>
      <c r="R228" s="93" t="str">
        <f t="shared" si="170"/>
        <v/>
      </c>
      <c r="S228" s="110" t="str">
        <f t="shared" ref="S228:S247" si="233">IF($H228="","",$H228*Q228)</f>
        <v/>
      </c>
      <c r="T228" s="65" t="str">
        <f t="shared" ref="T228:T247" si="234">IF($I228="","",$I228*Q228)</f>
        <v/>
      </c>
      <c r="U228" s="77"/>
      <c r="V228" s="77" t="str">
        <f t="shared" ref="V228:V247" si="235">IF(P228="x",S228,"")</f>
        <v/>
      </c>
      <c r="W228" s="77" t="str">
        <f t="shared" ref="W228:W247" si="236">IF(P228="x",T228,"")</f>
        <v/>
      </c>
      <c r="X228" s="77" t="str">
        <f t="shared" ref="X228:X247" si="237">IF(P228="x",S228,"")</f>
        <v/>
      </c>
      <c r="Y228" s="77" t="str">
        <f t="shared" ref="Y228:Y247" si="238">IF(P228="x",T228,"")</f>
        <v/>
      </c>
      <c r="Z228" s="77" t="str">
        <f t="shared" ref="Z228:Z247" si="239">IF(P228="x",S228,"")</f>
        <v/>
      </c>
      <c r="AA228" s="77" t="str">
        <f t="shared" ref="AA228:AA247" si="240">IF(P228="x",T228,"")</f>
        <v/>
      </c>
      <c r="AB228" s="108" t="str">
        <f t="shared" ref="AB228:AB247" si="241">IF(P228="x",S228,"")</f>
        <v/>
      </c>
      <c r="AD228" s="128"/>
      <c r="AE228" s="134"/>
      <c r="AF228" s="93" t="str">
        <f t="shared" si="171"/>
        <v/>
      </c>
      <c r="AG228" s="110" t="str">
        <f t="shared" ref="AG228:AG247" si="242">IF($H228="","",$H228*AE228)</f>
        <v/>
      </c>
      <c r="AH228" s="65" t="str">
        <f t="shared" ref="AH228:AH247" si="243">IF($I228="","",$I228*AE228)</f>
        <v/>
      </c>
      <c r="AI228" s="77"/>
      <c r="AJ228" s="77" t="str">
        <f t="shared" si="212"/>
        <v/>
      </c>
      <c r="AK228" s="77" t="str">
        <f t="shared" si="213"/>
        <v/>
      </c>
      <c r="AL228" s="77" t="str">
        <f t="shared" si="214"/>
        <v/>
      </c>
      <c r="AM228" s="77" t="str">
        <f t="shared" si="215"/>
        <v/>
      </c>
      <c r="AN228" s="77" t="str">
        <f t="shared" si="216"/>
        <v/>
      </c>
      <c r="AO228" s="77" t="str">
        <f t="shared" si="217"/>
        <v/>
      </c>
      <c r="AP228" s="108" t="str">
        <f t="shared" si="218"/>
        <v/>
      </c>
      <c r="AQ228"/>
      <c r="AR228" s="128"/>
      <c r="AS228" s="134"/>
      <c r="AT228" s="93" t="str">
        <f t="shared" si="172"/>
        <v/>
      </c>
      <c r="AU228" s="110" t="str">
        <f t="shared" ref="AU228:AU247" si="244">IF($H228="","",$H228*AS228)</f>
        <v/>
      </c>
      <c r="AV228" s="65" t="str">
        <f t="shared" ref="AV228:AV247" si="245">IF($I228="","",$I228*AS228)</f>
        <v/>
      </c>
      <c r="AW228" s="77"/>
      <c r="AX228" s="77" t="str">
        <f t="shared" ref="AX228:AX247" si="246">IF(AR228="x",AU228,"")</f>
        <v/>
      </c>
      <c r="AY228" s="77" t="str">
        <f t="shared" ref="AY228:AY247" si="247">IF(AR228="x",AV228,"")</f>
        <v/>
      </c>
      <c r="AZ228" s="77" t="str">
        <f t="shared" ref="AZ228:AZ247" si="248">IF(AR228="x",AU228,"")</f>
        <v/>
      </c>
      <c r="BA228" s="77" t="str">
        <f t="shared" ref="BA228:BA247" si="249">IF(AR228="x",AV228,"")</f>
        <v/>
      </c>
      <c r="BB228" s="77" t="str">
        <f t="shared" ref="BB228:BB247" si="250">IF(AR228="x",AU228,"")</f>
        <v/>
      </c>
      <c r="BC228" s="77" t="str">
        <f t="shared" ref="BC228:BC247" si="251">IF(AR228="x",AV228,"")</f>
        <v/>
      </c>
      <c r="BD228" s="108" t="str">
        <f t="shared" ref="BD228:BD247" si="252">IF(AR228="x",AU228,"")</f>
        <v/>
      </c>
      <c r="BE228" s="77"/>
      <c r="BG228" s="77"/>
    </row>
    <row r="229" spans="2:59" ht="39" hidden="1" customHeight="1">
      <c r="B229" s="19"/>
      <c r="C229" s="69" t="s">
        <v>131</v>
      </c>
      <c r="D229" s="8"/>
      <c r="E229" s="56"/>
      <c r="F229" s="56"/>
      <c r="G229" s="143"/>
      <c r="H229" s="137"/>
      <c r="I229" s="127"/>
      <c r="J229" s="58"/>
      <c r="K229" s="58"/>
      <c r="L229" s="58"/>
      <c r="M229" s="4"/>
      <c r="P229" s="128"/>
      <c r="Q229" s="134"/>
      <c r="R229" s="93" t="str">
        <f t="shared" si="170"/>
        <v/>
      </c>
      <c r="S229" s="110" t="str">
        <f t="shared" si="233"/>
        <v/>
      </c>
      <c r="T229" s="65" t="str">
        <f t="shared" si="234"/>
        <v/>
      </c>
      <c r="U229" s="77"/>
      <c r="V229" s="77" t="str">
        <f t="shared" si="235"/>
        <v/>
      </c>
      <c r="W229" s="77" t="str">
        <f t="shared" si="236"/>
        <v/>
      </c>
      <c r="X229" s="77" t="str">
        <f t="shared" si="237"/>
        <v/>
      </c>
      <c r="Y229" s="77" t="str">
        <f t="shared" si="238"/>
        <v/>
      </c>
      <c r="Z229" s="77" t="str">
        <f t="shared" si="239"/>
        <v/>
      </c>
      <c r="AA229" s="77" t="str">
        <f t="shared" si="240"/>
        <v/>
      </c>
      <c r="AB229" s="108" t="str">
        <f t="shared" si="241"/>
        <v/>
      </c>
      <c r="AD229" s="128"/>
      <c r="AE229" s="134"/>
      <c r="AF229" s="93" t="str">
        <f t="shared" si="171"/>
        <v/>
      </c>
      <c r="AG229" s="110" t="str">
        <f t="shared" si="242"/>
        <v/>
      </c>
      <c r="AH229" s="65" t="str">
        <f t="shared" si="243"/>
        <v/>
      </c>
      <c r="AI229" s="77"/>
      <c r="AJ229" s="77"/>
      <c r="AK229" s="77"/>
      <c r="AL229" s="77"/>
      <c r="AM229" s="77"/>
      <c r="AN229" s="77"/>
      <c r="AO229" s="77"/>
      <c r="AP229" s="108"/>
      <c r="AQ229"/>
      <c r="AR229" s="128"/>
      <c r="AS229" s="134"/>
      <c r="AT229" s="93" t="str">
        <f t="shared" si="172"/>
        <v/>
      </c>
      <c r="AU229" s="110" t="str">
        <f t="shared" si="244"/>
        <v/>
      </c>
      <c r="AV229" s="65" t="str">
        <f t="shared" si="245"/>
        <v/>
      </c>
      <c r="AW229" s="77"/>
      <c r="AX229" s="77" t="str">
        <f t="shared" si="246"/>
        <v/>
      </c>
      <c r="AY229" s="77" t="str">
        <f t="shared" si="247"/>
        <v/>
      </c>
      <c r="AZ229" s="77" t="str">
        <f t="shared" si="248"/>
        <v/>
      </c>
      <c r="BA229" s="77" t="str">
        <f t="shared" si="249"/>
        <v/>
      </c>
      <c r="BB229" s="77" t="str">
        <f t="shared" si="250"/>
        <v/>
      </c>
      <c r="BC229" s="77" t="str">
        <f t="shared" si="251"/>
        <v/>
      </c>
      <c r="BD229" s="108" t="str">
        <f t="shared" si="252"/>
        <v/>
      </c>
      <c r="BE229" s="77"/>
      <c r="BG229" s="77"/>
    </row>
    <row r="230" spans="2:59" ht="39" hidden="1" customHeight="1">
      <c r="B230" s="19"/>
      <c r="C230" s="69" t="s">
        <v>131</v>
      </c>
      <c r="D230" s="8"/>
      <c r="E230" s="56"/>
      <c r="F230" s="56"/>
      <c r="G230" s="143"/>
      <c r="H230" s="137"/>
      <c r="I230" s="127"/>
      <c r="J230" s="58"/>
      <c r="K230" s="58"/>
      <c r="L230" s="58"/>
      <c r="M230" s="4"/>
      <c r="P230" s="128"/>
      <c r="Q230" s="134"/>
      <c r="R230" s="93" t="str">
        <f t="shared" si="170"/>
        <v/>
      </c>
      <c r="S230" s="110" t="str">
        <f t="shared" si="233"/>
        <v/>
      </c>
      <c r="T230" s="65" t="str">
        <f t="shared" si="234"/>
        <v/>
      </c>
      <c r="U230" s="77"/>
      <c r="V230" s="77" t="str">
        <f t="shared" si="235"/>
        <v/>
      </c>
      <c r="W230" s="77" t="str">
        <f t="shared" si="236"/>
        <v/>
      </c>
      <c r="X230" s="77" t="str">
        <f t="shared" si="237"/>
        <v/>
      </c>
      <c r="Y230" s="77" t="str">
        <f t="shared" si="238"/>
        <v/>
      </c>
      <c r="Z230" s="77" t="str">
        <f t="shared" si="239"/>
        <v/>
      </c>
      <c r="AA230" s="77" t="str">
        <f t="shared" si="240"/>
        <v/>
      </c>
      <c r="AB230" s="108" t="str">
        <f t="shared" si="241"/>
        <v/>
      </c>
      <c r="AD230" s="128"/>
      <c r="AE230" s="134"/>
      <c r="AF230" s="93" t="str">
        <f t="shared" si="171"/>
        <v/>
      </c>
      <c r="AG230" s="110" t="str">
        <f t="shared" si="242"/>
        <v/>
      </c>
      <c r="AH230" s="65" t="str">
        <f t="shared" si="243"/>
        <v/>
      </c>
      <c r="AI230" s="77"/>
      <c r="AJ230" s="77"/>
      <c r="AK230" s="77"/>
      <c r="AL230" s="77"/>
      <c r="AM230" s="77"/>
      <c r="AN230" s="77"/>
      <c r="AO230" s="77"/>
      <c r="AP230" s="108"/>
      <c r="AQ230"/>
      <c r="AR230" s="128"/>
      <c r="AS230" s="134"/>
      <c r="AT230" s="93" t="str">
        <f t="shared" si="172"/>
        <v/>
      </c>
      <c r="AU230" s="110" t="str">
        <f t="shared" si="244"/>
        <v/>
      </c>
      <c r="AV230" s="65" t="str">
        <f t="shared" si="245"/>
        <v/>
      </c>
      <c r="AW230" s="77"/>
      <c r="AX230" s="77" t="str">
        <f t="shared" si="246"/>
        <v/>
      </c>
      <c r="AY230" s="77" t="str">
        <f t="shared" si="247"/>
        <v/>
      </c>
      <c r="AZ230" s="77" t="str">
        <f t="shared" si="248"/>
        <v/>
      </c>
      <c r="BA230" s="77" t="str">
        <f t="shared" si="249"/>
        <v/>
      </c>
      <c r="BB230" s="77" t="str">
        <f t="shared" si="250"/>
        <v/>
      </c>
      <c r="BC230" s="77" t="str">
        <f t="shared" si="251"/>
        <v/>
      </c>
      <c r="BD230" s="108" t="str">
        <f t="shared" si="252"/>
        <v/>
      </c>
      <c r="BE230" s="77"/>
      <c r="BG230" s="77"/>
    </row>
    <row r="231" spans="2:59" ht="39" hidden="1" customHeight="1">
      <c r="B231" s="19"/>
      <c r="C231" s="69" t="s">
        <v>131</v>
      </c>
      <c r="D231" s="8"/>
      <c r="E231" s="56"/>
      <c r="F231" s="56"/>
      <c r="G231" s="136"/>
      <c r="H231" s="137"/>
      <c r="I231" s="127"/>
      <c r="J231" s="58"/>
      <c r="K231" s="58"/>
      <c r="L231" s="58"/>
      <c r="M231" s="4"/>
      <c r="P231" s="128"/>
      <c r="Q231" s="134"/>
      <c r="R231" s="93" t="str">
        <f t="shared" si="170"/>
        <v/>
      </c>
      <c r="S231" s="110" t="str">
        <f t="shared" si="233"/>
        <v/>
      </c>
      <c r="T231" s="65" t="str">
        <f t="shared" si="234"/>
        <v/>
      </c>
      <c r="U231" s="77"/>
      <c r="V231" s="77" t="str">
        <f t="shared" si="235"/>
        <v/>
      </c>
      <c r="W231" s="77" t="str">
        <f t="shared" si="236"/>
        <v/>
      </c>
      <c r="X231" s="77" t="str">
        <f t="shared" si="237"/>
        <v/>
      </c>
      <c r="Y231" s="77" t="str">
        <f t="shared" si="238"/>
        <v/>
      </c>
      <c r="Z231" s="77" t="str">
        <f t="shared" si="239"/>
        <v/>
      </c>
      <c r="AA231" s="77" t="str">
        <f t="shared" si="240"/>
        <v/>
      </c>
      <c r="AB231" s="108" t="str">
        <f t="shared" si="241"/>
        <v/>
      </c>
      <c r="AD231" s="128"/>
      <c r="AE231" s="134"/>
      <c r="AF231" s="93" t="str">
        <f t="shared" si="171"/>
        <v/>
      </c>
      <c r="AG231" s="110" t="str">
        <f t="shared" si="242"/>
        <v/>
      </c>
      <c r="AH231" s="65" t="str">
        <f t="shared" si="243"/>
        <v/>
      </c>
      <c r="AI231" s="77"/>
      <c r="AJ231" s="77"/>
      <c r="AK231" s="77"/>
      <c r="AL231" s="77"/>
      <c r="AM231" s="77"/>
      <c r="AN231" s="77"/>
      <c r="AO231" s="77"/>
      <c r="AP231" s="108"/>
      <c r="AQ231"/>
      <c r="AR231" s="128"/>
      <c r="AS231" s="134"/>
      <c r="AT231" s="93" t="str">
        <f t="shared" si="172"/>
        <v/>
      </c>
      <c r="AU231" s="110" t="str">
        <f t="shared" si="244"/>
        <v/>
      </c>
      <c r="AV231" s="65" t="str">
        <f t="shared" si="245"/>
        <v/>
      </c>
      <c r="AW231" s="77"/>
      <c r="AX231" s="77" t="str">
        <f t="shared" si="246"/>
        <v/>
      </c>
      <c r="AY231" s="77" t="str">
        <f t="shared" si="247"/>
        <v/>
      </c>
      <c r="AZ231" s="77" t="str">
        <f t="shared" si="248"/>
        <v/>
      </c>
      <c r="BA231" s="77" t="str">
        <f t="shared" si="249"/>
        <v/>
      </c>
      <c r="BB231" s="77" t="str">
        <f t="shared" si="250"/>
        <v/>
      </c>
      <c r="BC231" s="77" t="str">
        <f t="shared" si="251"/>
        <v/>
      </c>
      <c r="BD231" s="108" t="str">
        <f t="shared" si="252"/>
        <v/>
      </c>
      <c r="BE231" s="77"/>
      <c r="BG231" s="77"/>
    </row>
    <row r="232" spans="2:59" ht="39" hidden="1" customHeight="1">
      <c r="B232" s="19"/>
      <c r="C232" s="69" t="s">
        <v>131</v>
      </c>
      <c r="D232" s="8"/>
      <c r="E232" s="56"/>
      <c r="F232" s="56"/>
      <c r="G232" s="136"/>
      <c r="H232" s="137"/>
      <c r="I232" s="127"/>
      <c r="J232" s="58"/>
      <c r="K232" s="58"/>
      <c r="L232" s="58"/>
      <c r="M232" s="4"/>
      <c r="P232" s="128"/>
      <c r="Q232" s="134"/>
      <c r="R232" s="93" t="str">
        <f t="shared" si="170"/>
        <v/>
      </c>
      <c r="S232" s="110" t="str">
        <f t="shared" si="233"/>
        <v/>
      </c>
      <c r="T232" s="65" t="str">
        <f t="shared" si="234"/>
        <v/>
      </c>
      <c r="U232" s="77"/>
      <c r="V232" s="77" t="str">
        <f t="shared" si="235"/>
        <v/>
      </c>
      <c r="W232" s="77" t="str">
        <f t="shared" si="236"/>
        <v/>
      </c>
      <c r="X232" s="77" t="str">
        <f t="shared" si="237"/>
        <v/>
      </c>
      <c r="Y232" s="77" t="str">
        <f t="shared" si="238"/>
        <v/>
      </c>
      <c r="Z232" s="77" t="str">
        <f t="shared" si="239"/>
        <v/>
      </c>
      <c r="AA232" s="77" t="str">
        <f t="shared" si="240"/>
        <v/>
      </c>
      <c r="AB232" s="108" t="str">
        <f t="shared" si="241"/>
        <v/>
      </c>
      <c r="AD232" s="128"/>
      <c r="AE232" s="134"/>
      <c r="AF232" s="93" t="str">
        <f t="shared" si="171"/>
        <v/>
      </c>
      <c r="AG232" s="110" t="str">
        <f t="shared" si="242"/>
        <v/>
      </c>
      <c r="AH232" s="65" t="str">
        <f t="shared" si="243"/>
        <v/>
      </c>
      <c r="AI232" s="77"/>
      <c r="AJ232" s="77"/>
      <c r="AK232" s="77"/>
      <c r="AL232" s="77"/>
      <c r="AM232" s="77"/>
      <c r="AN232" s="77"/>
      <c r="AO232" s="77"/>
      <c r="AP232" s="108"/>
      <c r="AQ232"/>
      <c r="AR232" s="128"/>
      <c r="AS232" s="134"/>
      <c r="AT232" s="93" t="str">
        <f t="shared" si="172"/>
        <v/>
      </c>
      <c r="AU232" s="110" t="str">
        <f t="shared" si="244"/>
        <v/>
      </c>
      <c r="AV232" s="65" t="str">
        <f t="shared" si="245"/>
        <v/>
      </c>
      <c r="AW232" s="77"/>
      <c r="AX232" s="77" t="str">
        <f t="shared" si="246"/>
        <v/>
      </c>
      <c r="AY232" s="77" t="str">
        <f t="shared" si="247"/>
        <v/>
      </c>
      <c r="AZ232" s="77" t="str">
        <f t="shared" si="248"/>
        <v/>
      </c>
      <c r="BA232" s="77" t="str">
        <f t="shared" si="249"/>
        <v/>
      </c>
      <c r="BB232" s="77" t="str">
        <f t="shared" si="250"/>
        <v/>
      </c>
      <c r="BC232" s="77" t="str">
        <f t="shared" si="251"/>
        <v/>
      </c>
      <c r="BD232" s="108" t="str">
        <f t="shared" si="252"/>
        <v/>
      </c>
      <c r="BE232" s="77"/>
      <c r="BG232" s="77"/>
    </row>
    <row r="233" spans="2:59" ht="39" hidden="1" customHeight="1">
      <c r="B233" s="19"/>
      <c r="C233" s="69" t="s">
        <v>131</v>
      </c>
      <c r="D233" s="8"/>
      <c r="E233" s="56"/>
      <c r="F233" s="56"/>
      <c r="G233" s="143"/>
      <c r="H233" s="137"/>
      <c r="I233" s="127"/>
      <c r="J233" s="58"/>
      <c r="K233" s="58"/>
      <c r="L233" s="58"/>
      <c r="M233" s="4"/>
      <c r="P233" s="128"/>
      <c r="Q233" s="134"/>
      <c r="R233" s="93" t="str">
        <f t="shared" si="170"/>
        <v/>
      </c>
      <c r="S233" s="110" t="str">
        <f t="shared" si="233"/>
        <v/>
      </c>
      <c r="T233" s="65" t="str">
        <f t="shared" si="234"/>
        <v/>
      </c>
      <c r="U233" s="77"/>
      <c r="V233" s="77" t="str">
        <f t="shared" si="235"/>
        <v/>
      </c>
      <c r="W233" s="77" t="str">
        <f t="shared" si="236"/>
        <v/>
      </c>
      <c r="X233" s="77" t="str">
        <f t="shared" si="237"/>
        <v/>
      </c>
      <c r="Y233" s="77" t="str">
        <f t="shared" si="238"/>
        <v/>
      </c>
      <c r="Z233" s="77" t="str">
        <f t="shared" si="239"/>
        <v/>
      </c>
      <c r="AA233" s="77" t="str">
        <f t="shared" si="240"/>
        <v/>
      </c>
      <c r="AB233" s="108" t="str">
        <f t="shared" si="241"/>
        <v/>
      </c>
      <c r="AD233" s="128"/>
      <c r="AE233" s="134"/>
      <c r="AF233" s="93" t="str">
        <f t="shared" si="171"/>
        <v/>
      </c>
      <c r="AG233" s="110" t="str">
        <f t="shared" si="242"/>
        <v/>
      </c>
      <c r="AH233" s="65" t="str">
        <f t="shared" si="243"/>
        <v/>
      </c>
      <c r="AI233" s="77"/>
      <c r="AJ233" s="77" t="str">
        <f t="shared" si="212"/>
        <v/>
      </c>
      <c r="AK233" s="77" t="str">
        <f t="shared" si="213"/>
        <v/>
      </c>
      <c r="AL233" s="77" t="str">
        <f t="shared" si="214"/>
        <v/>
      </c>
      <c r="AM233" s="77" t="str">
        <f t="shared" si="215"/>
        <v/>
      </c>
      <c r="AN233" s="77" t="str">
        <f t="shared" si="216"/>
        <v/>
      </c>
      <c r="AO233" s="77" t="str">
        <f t="shared" si="217"/>
        <v/>
      </c>
      <c r="AP233" s="108" t="str">
        <f t="shared" si="218"/>
        <v/>
      </c>
      <c r="AQ233"/>
      <c r="AR233" s="128"/>
      <c r="AS233" s="134"/>
      <c r="AT233" s="93" t="str">
        <f t="shared" si="172"/>
        <v/>
      </c>
      <c r="AU233" s="110" t="str">
        <f t="shared" si="244"/>
        <v/>
      </c>
      <c r="AV233" s="65" t="str">
        <f t="shared" si="245"/>
        <v/>
      </c>
      <c r="AW233" s="77"/>
      <c r="AX233" s="77" t="str">
        <f t="shared" si="246"/>
        <v/>
      </c>
      <c r="AY233" s="77" t="str">
        <f t="shared" si="247"/>
        <v/>
      </c>
      <c r="AZ233" s="77" t="str">
        <f t="shared" si="248"/>
        <v/>
      </c>
      <c r="BA233" s="77" t="str">
        <f t="shared" si="249"/>
        <v/>
      </c>
      <c r="BB233" s="77" t="str">
        <f t="shared" si="250"/>
        <v/>
      </c>
      <c r="BC233" s="77" t="str">
        <f t="shared" si="251"/>
        <v/>
      </c>
      <c r="BD233" s="108" t="str">
        <f t="shared" si="252"/>
        <v/>
      </c>
      <c r="BE233" s="77"/>
      <c r="BG233" s="77"/>
    </row>
    <row r="234" spans="2:59" ht="92.25" hidden="1" customHeight="1">
      <c r="B234" s="19"/>
      <c r="C234" s="69" t="s">
        <v>131</v>
      </c>
      <c r="D234" s="8"/>
      <c r="E234" s="56"/>
      <c r="F234" s="56"/>
      <c r="G234" s="136"/>
      <c r="H234" s="137"/>
      <c r="I234" s="127"/>
      <c r="J234" s="58"/>
      <c r="K234" s="58"/>
      <c r="L234" s="58"/>
      <c r="M234" s="4"/>
      <c r="P234" s="128"/>
      <c r="Q234" s="134"/>
      <c r="R234" s="93" t="str">
        <f t="shared" si="170"/>
        <v/>
      </c>
      <c r="S234" s="110" t="str">
        <f t="shared" si="233"/>
        <v/>
      </c>
      <c r="T234" s="65" t="str">
        <f t="shared" si="234"/>
        <v/>
      </c>
      <c r="U234" s="77"/>
      <c r="V234" s="77" t="str">
        <f t="shared" si="235"/>
        <v/>
      </c>
      <c r="W234" s="77" t="str">
        <f t="shared" si="236"/>
        <v/>
      </c>
      <c r="X234" s="77" t="str">
        <f t="shared" si="237"/>
        <v/>
      </c>
      <c r="Y234" s="77" t="str">
        <f t="shared" si="238"/>
        <v/>
      </c>
      <c r="Z234" s="77" t="str">
        <f t="shared" si="239"/>
        <v/>
      </c>
      <c r="AA234" s="77" t="str">
        <f t="shared" si="240"/>
        <v/>
      </c>
      <c r="AB234" s="108" t="str">
        <f t="shared" si="241"/>
        <v/>
      </c>
      <c r="AD234" s="128"/>
      <c r="AE234" s="134"/>
      <c r="AF234" s="93" t="str">
        <f t="shared" si="171"/>
        <v/>
      </c>
      <c r="AG234" s="110" t="str">
        <f t="shared" si="242"/>
        <v/>
      </c>
      <c r="AH234" s="65" t="str">
        <f t="shared" si="243"/>
        <v/>
      </c>
      <c r="AI234" s="77"/>
      <c r="AJ234" s="77" t="str">
        <f t="shared" si="212"/>
        <v/>
      </c>
      <c r="AK234" s="77" t="str">
        <f t="shared" si="213"/>
        <v/>
      </c>
      <c r="AL234" s="77" t="str">
        <f t="shared" si="214"/>
        <v/>
      </c>
      <c r="AM234" s="77" t="str">
        <f t="shared" si="215"/>
        <v/>
      </c>
      <c r="AN234" s="77" t="str">
        <f t="shared" si="216"/>
        <v/>
      </c>
      <c r="AO234" s="77" t="str">
        <f t="shared" si="217"/>
        <v/>
      </c>
      <c r="AP234" s="108" t="str">
        <f t="shared" si="218"/>
        <v/>
      </c>
      <c r="AQ234"/>
      <c r="AR234" s="128"/>
      <c r="AS234" s="134"/>
      <c r="AT234" s="93" t="str">
        <f t="shared" si="172"/>
        <v/>
      </c>
      <c r="AU234" s="110" t="str">
        <f t="shared" si="244"/>
        <v/>
      </c>
      <c r="AV234" s="65" t="str">
        <f t="shared" si="245"/>
        <v/>
      </c>
      <c r="AW234" s="77"/>
      <c r="AX234" s="77" t="str">
        <f t="shared" si="246"/>
        <v/>
      </c>
      <c r="AY234" s="77" t="str">
        <f t="shared" si="247"/>
        <v/>
      </c>
      <c r="AZ234" s="77" t="str">
        <f t="shared" si="248"/>
        <v/>
      </c>
      <c r="BA234" s="77" t="str">
        <f t="shared" si="249"/>
        <v/>
      </c>
      <c r="BB234" s="77" t="str">
        <f t="shared" si="250"/>
        <v/>
      </c>
      <c r="BC234" s="77" t="str">
        <f t="shared" si="251"/>
        <v/>
      </c>
      <c r="BD234" s="108" t="str">
        <f t="shared" si="252"/>
        <v/>
      </c>
      <c r="BE234" s="77"/>
      <c r="BG234" s="77"/>
    </row>
    <row r="235" spans="2:59" ht="96" hidden="1" customHeight="1">
      <c r="B235" s="19"/>
      <c r="C235" s="69" t="s">
        <v>131</v>
      </c>
      <c r="D235" s="8"/>
      <c r="E235" s="56"/>
      <c r="F235" s="56"/>
      <c r="G235" s="136"/>
      <c r="H235" s="137"/>
      <c r="I235" s="127"/>
      <c r="J235" s="58"/>
      <c r="K235" s="58"/>
      <c r="L235" s="58"/>
      <c r="M235" s="4"/>
      <c r="P235" s="128"/>
      <c r="Q235" s="134"/>
      <c r="R235" s="93" t="str">
        <f t="shared" si="170"/>
        <v/>
      </c>
      <c r="S235" s="110" t="str">
        <f t="shared" si="233"/>
        <v/>
      </c>
      <c r="T235" s="65" t="str">
        <f t="shared" si="234"/>
        <v/>
      </c>
      <c r="U235" s="77"/>
      <c r="V235" s="77" t="str">
        <f t="shared" si="235"/>
        <v/>
      </c>
      <c r="W235" s="77" t="str">
        <f t="shared" si="236"/>
        <v/>
      </c>
      <c r="X235" s="77" t="str">
        <f t="shared" si="237"/>
        <v/>
      </c>
      <c r="Y235" s="77" t="str">
        <f t="shared" si="238"/>
        <v/>
      </c>
      <c r="Z235" s="77" t="str">
        <f t="shared" si="239"/>
        <v/>
      </c>
      <c r="AA235" s="77" t="str">
        <f t="shared" si="240"/>
        <v/>
      </c>
      <c r="AB235" s="108" t="str">
        <f t="shared" si="241"/>
        <v/>
      </c>
      <c r="AD235" s="128"/>
      <c r="AE235" s="134"/>
      <c r="AF235" s="93" t="str">
        <f t="shared" si="171"/>
        <v/>
      </c>
      <c r="AG235" s="110" t="str">
        <f t="shared" si="242"/>
        <v/>
      </c>
      <c r="AH235" s="65" t="str">
        <f t="shared" si="243"/>
        <v/>
      </c>
      <c r="AI235" s="77"/>
      <c r="AJ235" s="77" t="str">
        <f t="shared" si="212"/>
        <v/>
      </c>
      <c r="AK235" s="77" t="str">
        <f t="shared" si="213"/>
        <v/>
      </c>
      <c r="AL235" s="77" t="str">
        <f t="shared" si="214"/>
        <v/>
      </c>
      <c r="AM235" s="77" t="str">
        <f t="shared" si="215"/>
        <v/>
      </c>
      <c r="AN235" s="77" t="str">
        <f t="shared" si="216"/>
        <v/>
      </c>
      <c r="AO235" s="77" t="str">
        <f t="shared" si="217"/>
        <v/>
      </c>
      <c r="AP235" s="108" t="str">
        <f t="shared" si="218"/>
        <v/>
      </c>
      <c r="AQ235"/>
      <c r="AR235" s="128"/>
      <c r="AS235" s="134"/>
      <c r="AT235" s="93" t="str">
        <f t="shared" si="172"/>
        <v/>
      </c>
      <c r="AU235" s="110" t="str">
        <f t="shared" si="244"/>
        <v/>
      </c>
      <c r="AV235" s="65" t="str">
        <f t="shared" si="245"/>
        <v/>
      </c>
      <c r="AW235" s="77"/>
      <c r="AX235" s="77" t="str">
        <f t="shared" si="246"/>
        <v/>
      </c>
      <c r="AY235" s="77" t="str">
        <f t="shared" si="247"/>
        <v/>
      </c>
      <c r="AZ235" s="77" t="str">
        <f t="shared" si="248"/>
        <v/>
      </c>
      <c r="BA235" s="77" t="str">
        <f t="shared" si="249"/>
        <v/>
      </c>
      <c r="BB235" s="77" t="str">
        <f t="shared" si="250"/>
        <v/>
      </c>
      <c r="BC235" s="77" t="str">
        <f t="shared" si="251"/>
        <v/>
      </c>
      <c r="BD235" s="108" t="str">
        <f t="shared" si="252"/>
        <v/>
      </c>
      <c r="BE235" s="77"/>
      <c r="BG235" s="77"/>
    </row>
    <row r="236" spans="2:59" ht="39" hidden="1" customHeight="1">
      <c r="B236" s="19"/>
      <c r="C236" s="69" t="s">
        <v>131</v>
      </c>
      <c r="D236" s="8"/>
      <c r="E236" s="56"/>
      <c r="F236" s="56"/>
      <c r="G236" s="136"/>
      <c r="H236" s="137"/>
      <c r="I236" s="127"/>
      <c r="J236" s="58"/>
      <c r="K236" s="58"/>
      <c r="L236" s="58"/>
      <c r="M236" s="4"/>
      <c r="P236" s="128"/>
      <c r="Q236" s="134"/>
      <c r="R236" s="93" t="str">
        <f t="shared" si="170"/>
        <v/>
      </c>
      <c r="S236" s="110" t="str">
        <f t="shared" si="233"/>
        <v/>
      </c>
      <c r="T236" s="65" t="str">
        <f t="shared" si="234"/>
        <v/>
      </c>
      <c r="U236" s="77"/>
      <c r="V236" s="77" t="str">
        <f t="shared" si="235"/>
        <v/>
      </c>
      <c r="W236" s="77" t="str">
        <f t="shared" si="236"/>
        <v/>
      </c>
      <c r="X236" s="77" t="str">
        <f t="shared" si="237"/>
        <v/>
      </c>
      <c r="Y236" s="77" t="str">
        <f t="shared" si="238"/>
        <v/>
      </c>
      <c r="Z236" s="77" t="str">
        <f t="shared" si="239"/>
        <v/>
      </c>
      <c r="AA236" s="77" t="str">
        <f t="shared" si="240"/>
        <v/>
      </c>
      <c r="AB236" s="108" t="str">
        <f t="shared" si="241"/>
        <v/>
      </c>
      <c r="AD236" s="128"/>
      <c r="AE236" s="134"/>
      <c r="AF236" s="93" t="str">
        <f t="shared" si="171"/>
        <v/>
      </c>
      <c r="AG236" s="110" t="str">
        <f t="shared" si="242"/>
        <v/>
      </c>
      <c r="AH236" s="65" t="str">
        <f t="shared" si="243"/>
        <v/>
      </c>
      <c r="AI236" s="77"/>
      <c r="AJ236" s="77"/>
      <c r="AK236" s="77"/>
      <c r="AL236" s="77"/>
      <c r="AM236" s="77"/>
      <c r="AN236" s="77"/>
      <c r="AO236" s="77"/>
      <c r="AP236" s="108"/>
      <c r="AQ236"/>
      <c r="AR236" s="128"/>
      <c r="AS236" s="134"/>
      <c r="AT236" s="93" t="str">
        <f t="shared" si="172"/>
        <v/>
      </c>
      <c r="AU236" s="110" t="str">
        <f t="shared" si="244"/>
        <v/>
      </c>
      <c r="AV236" s="65" t="str">
        <f t="shared" si="245"/>
        <v/>
      </c>
      <c r="AW236" s="77"/>
      <c r="AX236" s="77" t="str">
        <f t="shared" si="246"/>
        <v/>
      </c>
      <c r="AY236" s="77" t="str">
        <f t="shared" si="247"/>
        <v/>
      </c>
      <c r="AZ236" s="77" t="str">
        <f t="shared" si="248"/>
        <v/>
      </c>
      <c r="BA236" s="77" t="str">
        <f t="shared" si="249"/>
        <v/>
      </c>
      <c r="BB236" s="77" t="str">
        <f t="shared" si="250"/>
        <v/>
      </c>
      <c r="BC236" s="77" t="str">
        <f t="shared" si="251"/>
        <v/>
      </c>
      <c r="BD236" s="108" t="str">
        <f t="shared" si="252"/>
        <v/>
      </c>
      <c r="BE236" s="77"/>
      <c r="BG236" s="77"/>
    </row>
    <row r="237" spans="2:59" ht="80.25" hidden="1" customHeight="1">
      <c r="B237" s="19"/>
      <c r="C237" s="69" t="s">
        <v>131</v>
      </c>
      <c r="D237" s="8"/>
      <c r="E237" s="56"/>
      <c r="F237" s="56"/>
      <c r="G237" s="136"/>
      <c r="H237" s="137"/>
      <c r="I237" s="127"/>
      <c r="J237" s="58"/>
      <c r="K237" s="58"/>
      <c r="L237" s="58"/>
      <c r="M237" s="4"/>
      <c r="P237" s="128"/>
      <c r="Q237" s="134"/>
      <c r="R237" s="93" t="str">
        <f t="shared" si="170"/>
        <v/>
      </c>
      <c r="S237" s="110" t="str">
        <f t="shared" si="233"/>
        <v/>
      </c>
      <c r="T237" s="65" t="str">
        <f t="shared" si="234"/>
        <v/>
      </c>
      <c r="U237" s="77"/>
      <c r="V237" s="77" t="str">
        <f t="shared" si="235"/>
        <v/>
      </c>
      <c r="W237" s="77" t="str">
        <f t="shared" si="236"/>
        <v/>
      </c>
      <c r="X237" s="77" t="str">
        <f t="shared" si="237"/>
        <v/>
      </c>
      <c r="Y237" s="77" t="str">
        <f t="shared" si="238"/>
        <v/>
      </c>
      <c r="Z237" s="77" t="str">
        <f t="shared" si="239"/>
        <v/>
      </c>
      <c r="AA237" s="77" t="str">
        <f t="shared" si="240"/>
        <v/>
      </c>
      <c r="AB237" s="108" t="str">
        <f t="shared" si="241"/>
        <v/>
      </c>
      <c r="AD237" s="128"/>
      <c r="AE237" s="134"/>
      <c r="AF237" s="93" t="str">
        <f t="shared" si="171"/>
        <v/>
      </c>
      <c r="AG237" s="110" t="str">
        <f t="shared" si="242"/>
        <v/>
      </c>
      <c r="AH237" s="65" t="str">
        <f t="shared" si="243"/>
        <v/>
      </c>
      <c r="AI237" s="77"/>
      <c r="AJ237" s="77" t="str">
        <f t="shared" si="212"/>
        <v/>
      </c>
      <c r="AK237" s="77" t="str">
        <f t="shared" si="213"/>
        <v/>
      </c>
      <c r="AL237" s="77" t="str">
        <f t="shared" si="214"/>
        <v/>
      </c>
      <c r="AM237" s="77" t="str">
        <f t="shared" si="215"/>
        <v/>
      </c>
      <c r="AN237" s="77" t="str">
        <f t="shared" si="216"/>
        <v/>
      </c>
      <c r="AO237" s="77" t="str">
        <f t="shared" si="217"/>
        <v/>
      </c>
      <c r="AP237" s="108" t="str">
        <f t="shared" si="218"/>
        <v/>
      </c>
      <c r="AQ237"/>
      <c r="AR237" s="128"/>
      <c r="AS237" s="134"/>
      <c r="AT237" s="93" t="str">
        <f t="shared" si="172"/>
        <v/>
      </c>
      <c r="AU237" s="110" t="str">
        <f t="shared" si="244"/>
        <v/>
      </c>
      <c r="AV237" s="65" t="str">
        <f t="shared" si="245"/>
        <v/>
      </c>
      <c r="AW237" s="77"/>
      <c r="AX237" s="77" t="str">
        <f t="shared" si="246"/>
        <v/>
      </c>
      <c r="AY237" s="77" t="str">
        <f t="shared" si="247"/>
        <v/>
      </c>
      <c r="AZ237" s="77" t="str">
        <f t="shared" si="248"/>
        <v/>
      </c>
      <c r="BA237" s="77" t="str">
        <f t="shared" si="249"/>
        <v/>
      </c>
      <c r="BB237" s="77" t="str">
        <f t="shared" si="250"/>
        <v/>
      </c>
      <c r="BC237" s="77" t="str">
        <f t="shared" si="251"/>
        <v/>
      </c>
      <c r="BD237" s="108" t="str">
        <f t="shared" si="252"/>
        <v/>
      </c>
      <c r="BE237" s="77"/>
      <c r="BG237" s="77"/>
    </row>
    <row r="238" spans="2:59" ht="63.75" hidden="1" customHeight="1">
      <c r="B238" s="19"/>
      <c r="C238" s="69" t="s">
        <v>131</v>
      </c>
      <c r="D238" s="8"/>
      <c r="E238" s="56"/>
      <c r="F238" s="56"/>
      <c r="G238" s="136"/>
      <c r="H238" s="137"/>
      <c r="I238" s="127"/>
      <c r="J238" s="171"/>
      <c r="K238" s="58"/>
      <c r="L238" s="58"/>
      <c r="M238" s="4"/>
      <c r="P238" s="128"/>
      <c r="Q238" s="134"/>
      <c r="R238" s="93" t="str">
        <f t="shared" si="170"/>
        <v/>
      </c>
      <c r="S238" s="110" t="str">
        <f t="shared" si="233"/>
        <v/>
      </c>
      <c r="T238" s="65" t="str">
        <f t="shared" si="234"/>
        <v/>
      </c>
      <c r="U238" s="77"/>
      <c r="V238" s="77" t="str">
        <f t="shared" si="235"/>
        <v/>
      </c>
      <c r="W238" s="77" t="str">
        <f t="shared" si="236"/>
        <v/>
      </c>
      <c r="X238" s="77" t="str">
        <f t="shared" si="237"/>
        <v/>
      </c>
      <c r="Y238" s="77" t="str">
        <f t="shared" si="238"/>
        <v/>
      </c>
      <c r="Z238" s="77" t="str">
        <f t="shared" si="239"/>
        <v/>
      </c>
      <c r="AA238" s="77" t="str">
        <f t="shared" si="240"/>
        <v/>
      </c>
      <c r="AB238" s="108" t="str">
        <f t="shared" si="241"/>
        <v/>
      </c>
      <c r="AD238" s="128"/>
      <c r="AE238" s="134"/>
      <c r="AF238" s="93" t="str">
        <f t="shared" si="171"/>
        <v/>
      </c>
      <c r="AG238" s="110" t="str">
        <f t="shared" si="242"/>
        <v/>
      </c>
      <c r="AH238" s="65" t="str">
        <f t="shared" si="243"/>
        <v/>
      </c>
      <c r="AI238" s="77"/>
      <c r="AJ238" s="77"/>
      <c r="AK238" s="77"/>
      <c r="AL238" s="77"/>
      <c r="AM238" s="77"/>
      <c r="AN238" s="77"/>
      <c r="AO238" s="77"/>
      <c r="AP238" s="108"/>
      <c r="AQ238"/>
      <c r="AR238" s="128"/>
      <c r="AS238" s="134"/>
      <c r="AT238" s="93" t="str">
        <f t="shared" si="172"/>
        <v/>
      </c>
      <c r="AU238" s="110" t="str">
        <f t="shared" si="244"/>
        <v/>
      </c>
      <c r="AV238" s="65" t="str">
        <f t="shared" si="245"/>
        <v/>
      </c>
      <c r="AW238" s="77"/>
      <c r="AX238" s="77" t="str">
        <f t="shared" si="246"/>
        <v/>
      </c>
      <c r="AY238" s="77" t="str">
        <f t="shared" si="247"/>
        <v/>
      </c>
      <c r="AZ238" s="77" t="str">
        <f t="shared" si="248"/>
        <v/>
      </c>
      <c r="BA238" s="77" t="str">
        <f t="shared" si="249"/>
        <v/>
      </c>
      <c r="BB238" s="77" t="str">
        <f t="shared" si="250"/>
        <v/>
      </c>
      <c r="BC238" s="77" t="str">
        <f t="shared" si="251"/>
        <v/>
      </c>
      <c r="BD238" s="108" t="str">
        <f t="shared" si="252"/>
        <v/>
      </c>
      <c r="BE238" s="77"/>
      <c r="BG238" s="77"/>
    </row>
    <row r="239" spans="2:59" ht="59.25" hidden="1" customHeight="1">
      <c r="B239" s="19"/>
      <c r="C239" s="69" t="s">
        <v>131</v>
      </c>
      <c r="D239" s="8"/>
      <c r="E239" s="56"/>
      <c r="F239" s="56"/>
      <c r="G239" s="136"/>
      <c r="H239" s="137"/>
      <c r="I239" s="127"/>
      <c r="J239" s="171"/>
      <c r="K239" s="58"/>
      <c r="L239" s="58"/>
      <c r="M239" s="4"/>
      <c r="P239" s="128"/>
      <c r="Q239" s="134"/>
      <c r="R239" s="93" t="str">
        <f t="shared" si="170"/>
        <v/>
      </c>
      <c r="S239" s="110" t="str">
        <f t="shared" si="233"/>
        <v/>
      </c>
      <c r="T239" s="65" t="str">
        <f t="shared" si="234"/>
        <v/>
      </c>
      <c r="U239" s="77"/>
      <c r="V239" s="77" t="str">
        <f t="shared" si="235"/>
        <v/>
      </c>
      <c r="W239" s="77" t="str">
        <f t="shared" si="236"/>
        <v/>
      </c>
      <c r="X239" s="77" t="str">
        <f t="shared" si="237"/>
        <v/>
      </c>
      <c r="Y239" s="77" t="str">
        <f t="shared" si="238"/>
        <v/>
      </c>
      <c r="Z239" s="77" t="str">
        <f t="shared" si="239"/>
        <v/>
      </c>
      <c r="AA239" s="77" t="str">
        <f t="shared" si="240"/>
        <v/>
      </c>
      <c r="AB239" s="108" t="str">
        <f t="shared" si="241"/>
        <v/>
      </c>
      <c r="AD239" s="128"/>
      <c r="AE239" s="134"/>
      <c r="AF239" s="93" t="str">
        <f t="shared" si="171"/>
        <v/>
      </c>
      <c r="AG239" s="110" t="str">
        <f t="shared" si="242"/>
        <v/>
      </c>
      <c r="AH239" s="65" t="str">
        <f t="shared" si="243"/>
        <v/>
      </c>
      <c r="AI239" s="77"/>
      <c r="AJ239" s="77" t="str">
        <f t="shared" ref="AJ239:AJ247" si="253">IF(AD239="x",AG239,"")</f>
        <v/>
      </c>
      <c r="AK239" s="77" t="str">
        <f t="shared" ref="AK239:AK247" si="254">IF(AD239="x",AH239,"")</f>
        <v/>
      </c>
      <c r="AL239" s="77" t="str">
        <f t="shared" ref="AL239:AL247" si="255">IF(AD239="x",AG239,"")</f>
        <v/>
      </c>
      <c r="AM239" s="77" t="str">
        <f t="shared" ref="AM239:AM247" si="256">IF(AD239="x",AH239,"")</f>
        <v/>
      </c>
      <c r="AN239" s="77" t="str">
        <f t="shared" ref="AN239:AN247" si="257">IF(AD239="x",AG239,"")</f>
        <v/>
      </c>
      <c r="AO239" s="77" t="str">
        <f t="shared" ref="AO239:AO247" si="258">IF(AD239="x",AH239,"")</f>
        <v/>
      </c>
      <c r="AP239" s="108" t="str">
        <f t="shared" ref="AP239:AP247" si="259">IF(AD239="x",AG239,"")</f>
        <v/>
      </c>
      <c r="AQ239"/>
      <c r="AR239" s="128"/>
      <c r="AS239" s="134"/>
      <c r="AT239" s="93" t="str">
        <f t="shared" si="172"/>
        <v/>
      </c>
      <c r="AU239" s="110" t="str">
        <f t="shared" si="244"/>
        <v/>
      </c>
      <c r="AV239" s="65" t="str">
        <f t="shared" si="245"/>
        <v/>
      </c>
      <c r="AW239" s="77"/>
      <c r="AX239" s="77" t="str">
        <f t="shared" si="246"/>
        <v/>
      </c>
      <c r="AY239" s="77" t="str">
        <f t="shared" si="247"/>
        <v/>
      </c>
      <c r="AZ239" s="77" t="str">
        <f t="shared" si="248"/>
        <v/>
      </c>
      <c r="BA239" s="77" t="str">
        <f t="shared" si="249"/>
        <v/>
      </c>
      <c r="BB239" s="77" t="str">
        <f t="shared" si="250"/>
        <v/>
      </c>
      <c r="BC239" s="77" t="str">
        <f t="shared" si="251"/>
        <v/>
      </c>
      <c r="BD239" s="108" t="str">
        <f t="shared" si="252"/>
        <v/>
      </c>
      <c r="BE239" s="77"/>
      <c r="BG239" s="77"/>
    </row>
    <row r="240" spans="2:59" ht="63.75" hidden="1" customHeight="1">
      <c r="B240" s="19"/>
      <c r="C240" s="69" t="s">
        <v>131</v>
      </c>
      <c r="D240" s="8"/>
      <c r="E240" s="56"/>
      <c r="F240" s="56"/>
      <c r="G240" s="136"/>
      <c r="H240" s="137"/>
      <c r="I240" s="127"/>
      <c r="J240" s="190"/>
      <c r="K240" s="58"/>
      <c r="L240" s="58"/>
      <c r="M240" s="4"/>
      <c r="P240" s="128"/>
      <c r="Q240" s="134"/>
      <c r="R240" s="93" t="str">
        <f t="shared" si="170"/>
        <v/>
      </c>
      <c r="S240" s="110" t="str">
        <f t="shared" si="233"/>
        <v/>
      </c>
      <c r="T240" s="65" t="str">
        <f t="shared" si="234"/>
        <v/>
      </c>
      <c r="U240" s="77"/>
      <c r="V240" s="77" t="str">
        <f t="shared" si="235"/>
        <v/>
      </c>
      <c r="W240" s="77" t="str">
        <f t="shared" si="236"/>
        <v/>
      </c>
      <c r="X240" s="77" t="str">
        <f t="shared" si="237"/>
        <v/>
      </c>
      <c r="Y240" s="77" t="str">
        <f t="shared" si="238"/>
        <v/>
      </c>
      <c r="Z240" s="77" t="str">
        <f t="shared" si="239"/>
        <v/>
      </c>
      <c r="AA240" s="77" t="str">
        <f t="shared" si="240"/>
        <v/>
      </c>
      <c r="AB240" s="108" t="str">
        <f t="shared" si="241"/>
        <v/>
      </c>
      <c r="AD240" s="128"/>
      <c r="AE240" s="134"/>
      <c r="AF240" s="93" t="str">
        <f t="shared" si="171"/>
        <v/>
      </c>
      <c r="AG240" s="110" t="str">
        <f t="shared" si="242"/>
        <v/>
      </c>
      <c r="AH240" s="65" t="str">
        <f t="shared" si="243"/>
        <v/>
      </c>
      <c r="AI240" s="77"/>
      <c r="AJ240" s="77"/>
      <c r="AK240" s="77"/>
      <c r="AL240" s="77"/>
      <c r="AM240" s="77"/>
      <c r="AN240" s="77"/>
      <c r="AO240" s="77"/>
      <c r="AP240" s="108"/>
      <c r="AQ240"/>
      <c r="AR240" s="128"/>
      <c r="AS240" s="134"/>
      <c r="AT240" s="93" t="str">
        <f t="shared" si="172"/>
        <v/>
      </c>
      <c r="AU240" s="110" t="str">
        <f t="shared" si="244"/>
        <v/>
      </c>
      <c r="AV240" s="65" t="str">
        <f t="shared" si="245"/>
        <v/>
      </c>
      <c r="AW240" s="77"/>
      <c r="AX240" s="77" t="str">
        <f t="shared" si="246"/>
        <v/>
      </c>
      <c r="AY240" s="77" t="str">
        <f t="shared" si="247"/>
        <v/>
      </c>
      <c r="AZ240" s="77" t="str">
        <f t="shared" si="248"/>
        <v/>
      </c>
      <c r="BA240" s="77" t="str">
        <f t="shared" si="249"/>
        <v/>
      </c>
      <c r="BB240" s="77" t="str">
        <f t="shared" si="250"/>
        <v/>
      </c>
      <c r="BC240" s="77" t="str">
        <f t="shared" si="251"/>
        <v/>
      </c>
      <c r="BD240" s="108" t="str">
        <f t="shared" si="252"/>
        <v/>
      </c>
      <c r="BE240" s="77"/>
      <c r="BG240" s="77"/>
    </row>
    <row r="241" spans="2:59" ht="39" hidden="1" customHeight="1">
      <c r="B241" s="19"/>
      <c r="C241" s="69" t="s">
        <v>131</v>
      </c>
      <c r="D241" s="8"/>
      <c r="E241" s="56"/>
      <c r="F241" s="56"/>
      <c r="G241" s="143"/>
      <c r="H241" s="137"/>
      <c r="I241" s="127"/>
      <c r="J241" s="171"/>
      <c r="K241" s="58"/>
      <c r="L241" s="58"/>
      <c r="M241" s="4"/>
      <c r="P241" s="128"/>
      <c r="Q241" s="134"/>
      <c r="R241" s="93" t="str">
        <f t="shared" si="170"/>
        <v/>
      </c>
      <c r="S241" s="110" t="str">
        <f t="shared" si="233"/>
        <v/>
      </c>
      <c r="T241" s="65" t="str">
        <f t="shared" si="234"/>
        <v/>
      </c>
      <c r="U241" s="77"/>
      <c r="V241" s="77" t="str">
        <f t="shared" ref="V241:V243" si="260">IF(P241="x",S241,"")</f>
        <v/>
      </c>
      <c r="W241" s="77" t="str">
        <f t="shared" ref="W241:W243" si="261">IF(P241="x",T241,"")</f>
        <v/>
      </c>
      <c r="X241" s="77" t="str">
        <f t="shared" ref="X241:X243" si="262">IF(P241="x",S241,"")</f>
        <v/>
      </c>
      <c r="Y241" s="77" t="str">
        <f t="shared" ref="Y241:Y243" si="263">IF(P241="x",T241,"")</f>
        <v/>
      </c>
      <c r="Z241" s="77" t="str">
        <f t="shared" ref="Z241:Z243" si="264">IF(P241="x",S241,"")</f>
        <v/>
      </c>
      <c r="AA241" s="77" t="str">
        <f t="shared" ref="AA241:AA243" si="265">IF(P241="x",T241,"")</f>
        <v/>
      </c>
      <c r="AB241" s="108" t="str">
        <f t="shared" ref="AB241:AB243" si="266">IF(P241="x",S241,"")</f>
        <v/>
      </c>
      <c r="AD241" s="128"/>
      <c r="AE241" s="134"/>
      <c r="AF241" s="93" t="str">
        <f t="shared" si="171"/>
        <v/>
      </c>
      <c r="AG241" s="110" t="str">
        <f t="shared" si="242"/>
        <v/>
      </c>
      <c r="AH241" s="65" t="str">
        <f t="shared" si="243"/>
        <v/>
      </c>
      <c r="AI241" s="77"/>
      <c r="AJ241" s="77"/>
      <c r="AK241" s="77"/>
      <c r="AL241" s="77"/>
      <c r="AM241" s="77"/>
      <c r="AN241" s="77"/>
      <c r="AO241" s="77"/>
      <c r="AP241" s="108"/>
      <c r="AQ241"/>
      <c r="AR241" s="128"/>
      <c r="AS241" s="134"/>
      <c r="AT241" s="93" t="str">
        <f t="shared" si="172"/>
        <v/>
      </c>
      <c r="AU241" s="110" t="str">
        <f t="shared" si="244"/>
        <v/>
      </c>
      <c r="AV241" s="65" t="str">
        <f t="shared" si="245"/>
        <v/>
      </c>
      <c r="AW241" s="77"/>
      <c r="AX241" s="77" t="str">
        <f t="shared" si="246"/>
        <v/>
      </c>
      <c r="AY241" s="77" t="str">
        <f t="shared" si="247"/>
        <v/>
      </c>
      <c r="AZ241" s="77" t="str">
        <f t="shared" si="248"/>
        <v/>
      </c>
      <c r="BA241" s="77" t="str">
        <f t="shared" si="249"/>
        <v/>
      </c>
      <c r="BB241" s="77" t="str">
        <f t="shared" si="250"/>
        <v/>
      </c>
      <c r="BC241" s="77" t="str">
        <f t="shared" si="251"/>
        <v/>
      </c>
      <c r="BD241" s="108" t="str">
        <f t="shared" si="252"/>
        <v/>
      </c>
      <c r="BE241" s="77"/>
      <c r="BG241" s="77"/>
    </row>
    <row r="242" spans="2:59" ht="39" hidden="1" customHeight="1">
      <c r="B242" s="19"/>
      <c r="C242" s="69" t="s">
        <v>131</v>
      </c>
      <c r="D242" s="8"/>
      <c r="E242" s="56"/>
      <c r="F242" s="56"/>
      <c r="G242" s="143"/>
      <c r="H242" s="137"/>
      <c r="I242" s="127"/>
      <c r="J242" s="171"/>
      <c r="K242" s="58"/>
      <c r="L242" s="58"/>
      <c r="M242" s="4"/>
      <c r="P242" s="128"/>
      <c r="Q242" s="134"/>
      <c r="R242" s="93" t="str">
        <f t="shared" si="170"/>
        <v/>
      </c>
      <c r="S242" s="110" t="str">
        <f t="shared" ref="S242:S244" si="267">IF($H242="","",$H242*Q242)</f>
        <v/>
      </c>
      <c r="T242" s="65" t="str">
        <f t="shared" ref="T242:T244" si="268">IF($I242="","",$I242*Q242)</f>
        <v/>
      </c>
      <c r="U242" s="77"/>
      <c r="V242" s="77" t="str">
        <f t="shared" si="260"/>
        <v/>
      </c>
      <c r="W242" s="77" t="str">
        <f t="shared" si="261"/>
        <v/>
      </c>
      <c r="X242" s="77" t="str">
        <f t="shared" si="262"/>
        <v/>
      </c>
      <c r="Y242" s="77" t="str">
        <f t="shared" si="263"/>
        <v/>
      </c>
      <c r="Z242" s="77" t="str">
        <f t="shared" si="264"/>
        <v/>
      </c>
      <c r="AA242" s="77" t="str">
        <f t="shared" si="265"/>
        <v/>
      </c>
      <c r="AB242" s="108" t="str">
        <f t="shared" si="266"/>
        <v/>
      </c>
      <c r="AD242" s="128"/>
      <c r="AE242" s="134"/>
      <c r="AF242" s="93" t="str">
        <f t="shared" si="171"/>
        <v/>
      </c>
      <c r="AG242" s="110" t="str">
        <f t="shared" ref="AG242:AG243" si="269">IF($H242="","",$H242*AE242)</f>
        <v/>
      </c>
      <c r="AH242" s="65" t="str">
        <f t="shared" si="243"/>
        <v/>
      </c>
      <c r="AI242" s="77"/>
      <c r="AJ242" s="77"/>
      <c r="AK242" s="77"/>
      <c r="AL242" s="77"/>
      <c r="AM242" s="77"/>
      <c r="AN242" s="77"/>
      <c r="AO242" s="77"/>
      <c r="AP242" s="108"/>
      <c r="AQ242"/>
      <c r="AR242" s="128"/>
      <c r="AS242" s="134"/>
      <c r="AT242" s="93" t="str">
        <f t="shared" si="172"/>
        <v/>
      </c>
      <c r="AU242" s="110" t="str">
        <f t="shared" ref="AU242:AU243" si="270">IF($H242="","",$H242*AS242)</f>
        <v/>
      </c>
      <c r="AV242" s="65" t="str">
        <f t="shared" ref="AV242:AV243" si="271">IF($I242="","",$I242*AS242)</f>
        <v/>
      </c>
      <c r="AW242" s="77"/>
      <c r="AX242" s="77" t="str">
        <f t="shared" ref="AX242:AX243" si="272">IF(AR242="x",AU242,"")</f>
        <v/>
      </c>
      <c r="AY242" s="77" t="str">
        <f t="shared" ref="AY242:AY243" si="273">IF(AR242="x",AV242,"")</f>
        <v/>
      </c>
      <c r="AZ242" s="77" t="str">
        <f t="shared" ref="AZ242:AZ243" si="274">IF(AR242="x",AU242,"")</f>
        <v/>
      </c>
      <c r="BA242" s="77" t="str">
        <f t="shared" ref="BA242:BA243" si="275">IF(AR242="x",AV242,"")</f>
        <v/>
      </c>
      <c r="BB242" s="77" t="str">
        <f t="shared" ref="BB242:BB243" si="276">IF(AR242="x",AU242,"")</f>
        <v/>
      </c>
      <c r="BC242" s="77" t="str">
        <f t="shared" ref="BC242:BC243" si="277">IF(AR242="x",AV242,"")</f>
        <v/>
      </c>
      <c r="BD242" s="108" t="str">
        <f t="shared" ref="BD242:BD243" si="278">IF(AR242="x",AU242,"")</f>
        <v/>
      </c>
      <c r="BE242" s="77"/>
      <c r="BG242" s="77"/>
    </row>
    <row r="243" spans="2:59" ht="39" hidden="1" customHeight="1">
      <c r="B243" s="19"/>
      <c r="C243" s="69" t="s">
        <v>131</v>
      </c>
      <c r="D243" s="8"/>
      <c r="E243" s="56"/>
      <c r="F243" s="56"/>
      <c r="G243" s="143"/>
      <c r="H243" s="137"/>
      <c r="I243" s="127"/>
      <c r="J243" s="171"/>
      <c r="K243" s="58"/>
      <c r="L243" s="58"/>
      <c r="M243" s="4"/>
      <c r="P243" s="128"/>
      <c r="Q243" s="134"/>
      <c r="R243" s="93" t="str">
        <f t="shared" si="170"/>
        <v/>
      </c>
      <c r="S243" s="110" t="str">
        <f t="shared" si="267"/>
        <v/>
      </c>
      <c r="T243" s="65" t="str">
        <f t="shared" si="268"/>
        <v/>
      </c>
      <c r="U243" s="77"/>
      <c r="V243" s="77" t="str">
        <f t="shared" si="260"/>
        <v/>
      </c>
      <c r="W243" s="77" t="str">
        <f t="shared" si="261"/>
        <v/>
      </c>
      <c r="X243" s="77" t="str">
        <f t="shared" si="262"/>
        <v/>
      </c>
      <c r="Y243" s="77" t="str">
        <f t="shared" si="263"/>
        <v/>
      </c>
      <c r="Z243" s="77" t="str">
        <f t="shared" si="264"/>
        <v/>
      </c>
      <c r="AA243" s="77" t="str">
        <f t="shared" si="265"/>
        <v/>
      </c>
      <c r="AB243" s="108" t="str">
        <f t="shared" si="266"/>
        <v/>
      </c>
      <c r="AD243" s="128"/>
      <c r="AE243" s="134"/>
      <c r="AF243" s="93" t="str">
        <f t="shared" si="171"/>
        <v/>
      </c>
      <c r="AG243" s="110" t="str">
        <f t="shared" si="269"/>
        <v/>
      </c>
      <c r="AH243" s="65" t="str">
        <f t="shared" si="243"/>
        <v/>
      </c>
      <c r="AI243" s="77"/>
      <c r="AJ243" s="77"/>
      <c r="AK243" s="77"/>
      <c r="AL243" s="77"/>
      <c r="AM243" s="77"/>
      <c r="AN243" s="77"/>
      <c r="AO243" s="77"/>
      <c r="AP243" s="108"/>
      <c r="AQ243"/>
      <c r="AR243" s="128"/>
      <c r="AS243" s="134"/>
      <c r="AT243" s="93" t="str">
        <f t="shared" si="172"/>
        <v/>
      </c>
      <c r="AU243" s="110" t="str">
        <f t="shared" si="270"/>
        <v/>
      </c>
      <c r="AV243" s="65" t="str">
        <f t="shared" si="271"/>
        <v/>
      </c>
      <c r="AW243" s="77"/>
      <c r="AX243" s="77" t="str">
        <f t="shared" si="272"/>
        <v/>
      </c>
      <c r="AY243" s="77" t="str">
        <f t="shared" si="273"/>
        <v/>
      </c>
      <c r="AZ243" s="77" t="str">
        <f t="shared" si="274"/>
        <v/>
      </c>
      <c r="BA243" s="77" t="str">
        <f t="shared" si="275"/>
        <v/>
      </c>
      <c r="BB243" s="77" t="str">
        <f t="shared" si="276"/>
        <v/>
      </c>
      <c r="BC243" s="77" t="str">
        <f t="shared" si="277"/>
        <v/>
      </c>
      <c r="BD243" s="108" t="str">
        <f t="shared" si="278"/>
        <v/>
      </c>
      <c r="BE243" s="77"/>
      <c r="BG243" s="77"/>
    </row>
    <row r="244" spans="2:59" ht="39" hidden="1" customHeight="1">
      <c r="B244" s="19"/>
      <c r="C244" s="69" t="s">
        <v>131</v>
      </c>
      <c r="D244" s="8"/>
      <c r="E244" s="56"/>
      <c r="F244" s="56"/>
      <c r="G244" s="143"/>
      <c r="H244" s="137"/>
      <c r="I244" s="127"/>
      <c r="J244" s="190"/>
      <c r="K244" s="58"/>
      <c r="L244" s="58"/>
      <c r="M244" s="4"/>
      <c r="P244" s="128"/>
      <c r="Q244" s="134"/>
      <c r="R244" s="93" t="str">
        <f t="shared" si="170"/>
        <v/>
      </c>
      <c r="S244" s="110" t="str">
        <f t="shared" si="267"/>
        <v/>
      </c>
      <c r="T244" s="65" t="str">
        <f t="shared" si="268"/>
        <v/>
      </c>
      <c r="U244" s="77"/>
      <c r="V244" s="77" t="str">
        <f t="shared" si="235"/>
        <v/>
      </c>
      <c r="W244" s="77" t="str">
        <f t="shared" si="236"/>
        <v/>
      </c>
      <c r="X244" s="77" t="str">
        <f t="shared" si="237"/>
        <v/>
      </c>
      <c r="Y244" s="77" t="str">
        <f t="shared" si="238"/>
        <v/>
      </c>
      <c r="Z244" s="77" t="str">
        <f t="shared" si="239"/>
        <v/>
      </c>
      <c r="AA244" s="77" t="str">
        <f t="shared" si="240"/>
        <v/>
      </c>
      <c r="AB244" s="108" t="str">
        <f t="shared" si="241"/>
        <v/>
      </c>
      <c r="AD244" s="128"/>
      <c r="AE244" s="134"/>
      <c r="AF244" s="93" t="str">
        <f t="shared" si="171"/>
        <v/>
      </c>
      <c r="AG244" s="110" t="str">
        <f t="shared" si="242"/>
        <v/>
      </c>
      <c r="AH244" s="65" t="str">
        <f t="shared" si="243"/>
        <v/>
      </c>
      <c r="AI244" s="77"/>
      <c r="AJ244" s="77"/>
      <c r="AK244" s="77"/>
      <c r="AL244" s="77"/>
      <c r="AM244" s="77"/>
      <c r="AN244" s="77"/>
      <c r="AO244" s="77"/>
      <c r="AP244" s="108"/>
      <c r="AQ244"/>
      <c r="AR244" s="128"/>
      <c r="AS244" s="134"/>
      <c r="AT244" s="93" t="str">
        <f t="shared" si="172"/>
        <v/>
      </c>
      <c r="AU244" s="110" t="str">
        <f t="shared" si="244"/>
        <v/>
      </c>
      <c r="AV244" s="65" t="str">
        <f t="shared" si="245"/>
        <v/>
      </c>
      <c r="AW244" s="77"/>
      <c r="AX244" s="77" t="str">
        <f t="shared" si="246"/>
        <v/>
      </c>
      <c r="AY244" s="77" t="str">
        <f t="shared" si="247"/>
        <v/>
      </c>
      <c r="AZ244" s="77" t="str">
        <f t="shared" si="248"/>
        <v/>
      </c>
      <c r="BA244" s="77" t="str">
        <f t="shared" si="249"/>
        <v/>
      </c>
      <c r="BB244" s="77" t="str">
        <f t="shared" si="250"/>
        <v/>
      </c>
      <c r="BC244" s="77" t="str">
        <f t="shared" si="251"/>
        <v/>
      </c>
      <c r="BD244" s="108" t="str">
        <f t="shared" si="252"/>
        <v/>
      </c>
      <c r="BE244" s="77"/>
      <c r="BG244" s="77"/>
    </row>
    <row r="245" spans="2:59" ht="39" hidden="1" customHeight="1">
      <c r="B245" s="19"/>
      <c r="C245" s="69" t="s">
        <v>131</v>
      </c>
      <c r="D245" s="8"/>
      <c r="E245" s="56"/>
      <c r="F245" s="56"/>
      <c r="G245" s="143"/>
      <c r="H245" s="137"/>
      <c r="I245" s="127"/>
      <c r="J245" s="171"/>
      <c r="K245" s="58"/>
      <c r="L245" s="58"/>
      <c r="M245" s="4"/>
      <c r="P245" s="128"/>
      <c r="Q245" s="134"/>
      <c r="R245" s="93" t="str">
        <f t="shared" si="170"/>
        <v/>
      </c>
      <c r="S245" s="110" t="str">
        <f t="shared" si="233"/>
        <v/>
      </c>
      <c r="T245" s="65" t="str">
        <f t="shared" si="234"/>
        <v/>
      </c>
      <c r="U245" s="77"/>
      <c r="V245" s="77" t="str">
        <f t="shared" si="235"/>
        <v/>
      </c>
      <c r="W245" s="77" t="str">
        <f t="shared" si="236"/>
        <v/>
      </c>
      <c r="X245" s="77" t="str">
        <f t="shared" si="237"/>
        <v/>
      </c>
      <c r="Y245" s="77" t="str">
        <f t="shared" si="238"/>
        <v/>
      </c>
      <c r="Z245" s="77" t="str">
        <f t="shared" si="239"/>
        <v/>
      </c>
      <c r="AA245" s="77" t="str">
        <f t="shared" si="240"/>
        <v/>
      </c>
      <c r="AB245" s="108" t="str">
        <f t="shared" si="241"/>
        <v/>
      </c>
      <c r="AD245" s="128"/>
      <c r="AE245" s="134"/>
      <c r="AF245" s="93" t="str">
        <f t="shared" si="171"/>
        <v/>
      </c>
      <c r="AG245" s="110" t="str">
        <f t="shared" si="242"/>
        <v/>
      </c>
      <c r="AH245" s="65" t="str">
        <f t="shared" si="243"/>
        <v/>
      </c>
      <c r="AI245" s="77"/>
      <c r="AJ245" s="77"/>
      <c r="AK245" s="77"/>
      <c r="AL245" s="77"/>
      <c r="AM245" s="77"/>
      <c r="AN245" s="77"/>
      <c r="AO245" s="77"/>
      <c r="AP245" s="108"/>
      <c r="AQ245"/>
      <c r="AR245" s="128"/>
      <c r="AS245" s="134"/>
      <c r="AT245" s="93" t="str">
        <f t="shared" si="172"/>
        <v/>
      </c>
      <c r="AU245" s="110" t="str">
        <f t="shared" si="244"/>
        <v/>
      </c>
      <c r="AV245" s="65" t="str">
        <f t="shared" si="245"/>
        <v/>
      </c>
      <c r="AW245" s="77"/>
      <c r="AX245" s="77" t="str">
        <f t="shared" si="246"/>
        <v/>
      </c>
      <c r="AY245" s="77" t="str">
        <f t="shared" si="247"/>
        <v/>
      </c>
      <c r="AZ245" s="77" t="str">
        <f t="shared" si="248"/>
        <v/>
      </c>
      <c r="BA245" s="77" t="str">
        <f t="shared" si="249"/>
        <v/>
      </c>
      <c r="BB245" s="77" t="str">
        <f t="shared" si="250"/>
        <v/>
      </c>
      <c r="BC245" s="77" t="str">
        <f t="shared" si="251"/>
        <v/>
      </c>
      <c r="BD245" s="108" t="str">
        <f t="shared" si="252"/>
        <v/>
      </c>
      <c r="BE245" s="77"/>
      <c r="BG245" s="77"/>
    </row>
    <row r="246" spans="2:59" ht="39" hidden="1" customHeight="1">
      <c r="B246" s="19"/>
      <c r="C246" s="69" t="s">
        <v>131</v>
      </c>
      <c r="D246" s="8"/>
      <c r="E246" s="56"/>
      <c r="F246" s="56"/>
      <c r="G246" s="143"/>
      <c r="H246" s="137"/>
      <c r="I246" s="127"/>
      <c r="J246" s="171"/>
      <c r="K246" s="58"/>
      <c r="L246" s="58"/>
      <c r="M246" s="4"/>
      <c r="P246" s="128"/>
      <c r="Q246" s="134"/>
      <c r="R246" s="93" t="str">
        <f t="shared" si="170"/>
        <v/>
      </c>
      <c r="S246" s="110" t="str">
        <f t="shared" si="233"/>
        <v/>
      </c>
      <c r="T246" s="65" t="str">
        <f t="shared" si="234"/>
        <v/>
      </c>
      <c r="U246" s="77"/>
      <c r="V246" s="77" t="str">
        <f t="shared" si="235"/>
        <v/>
      </c>
      <c r="W246" s="77" t="str">
        <f t="shared" si="236"/>
        <v/>
      </c>
      <c r="X246" s="77" t="str">
        <f t="shared" si="237"/>
        <v/>
      </c>
      <c r="Y246" s="77" t="str">
        <f t="shared" si="238"/>
        <v/>
      </c>
      <c r="Z246" s="77" t="str">
        <f t="shared" si="239"/>
        <v/>
      </c>
      <c r="AA246" s="77" t="str">
        <f t="shared" si="240"/>
        <v/>
      </c>
      <c r="AB246" s="108" t="str">
        <f t="shared" si="241"/>
        <v/>
      </c>
      <c r="AD246" s="128"/>
      <c r="AE246" s="134"/>
      <c r="AF246" s="93" t="str">
        <f t="shared" si="171"/>
        <v/>
      </c>
      <c r="AG246" s="110" t="str">
        <f t="shared" si="242"/>
        <v/>
      </c>
      <c r="AH246" s="65" t="str">
        <f t="shared" si="243"/>
        <v/>
      </c>
      <c r="AI246" s="77"/>
      <c r="AJ246" s="77" t="str">
        <f t="shared" si="253"/>
        <v/>
      </c>
      <c r="AK246" s="77" t="str">
        <f t="shared" si="254"/>
        <v/>
      </c>
      <c r="AL246" s="77" t="str">
        <f t="shared" si="255"/>
        <v/>
      </c>
      <c r="AM246" s="77" t="str">
        <f t="shared" si="256"/>
        <v/>
      </c>
      <c r="AN246" s="77" t="str">
        <f t="shared" si="257"/>
        <v/>
      </c>
      <c r="AO246" s="77" t="str">
        <f t="shared" si="258"/>
        <v/>
      </c>
      <c r="AP246" s="108" t="str">
        <f t="shared" si="259"/>
        <v/>
      </c>
      <c r="AQ246"/>
      <c r="AR246" s="128"/>
      <c r="AS246" s="134"/>
      <c r="AT246" s="93" t="str">
        <f t="shared" si="172"/>
        <v/>
      </c>
      <c r="AU246" s="110" t="str">
        <f t="shared" si="244"/>
        <v/>
      </c>
      <c r="AV246" s="65" t="str">
        <f t="shared" si="245"/>
        <v/>
      </c>
      <c r="AW246" s="77"/>
      <c r="AX246" s="77" t="str">
        <f t="shared" si="246"/>
        <v/>
      </c>
      <c r="AY246" s="77" t="str">
        <f t="shared" si="247"/>
        <v/>
      </c>
      <c r="AZ246" s="77" t="str">
        <f t="shared" si="248"/>
        <v/>
      </c>
      <c r="BA246" s="77" t="str">
        <f t="shared" si="249"/>
        <v/>
      </c>
      <c r="BB246" s="77" t="str">
        <f t="shared" si="250"/>
        <v/>
      </c>
      <c r="BC246" s="77" t="str">
        <f t="shared" si="251"/>
        <v/>
      </c>
      <c r="BD246" s="108" t="str">
        <f t="shared" si="252"/>
        <v/>
      </c>
      <c r="BE246" s="77"/>
      <c r="BG246" s="77"/>
    </row>
    <row r="247" spans="2:59" ht="9.6" hidden="1" customHeight="1">
      <c r="B247" s="19"/>
      <c r="C247" s="69" t="s">
        <v>131</v>
      </c>
      <c r="D247" s="8"/>
      <c r="E247" s="56"/>
      <c r="F247" s="56"/>
      <c r="G247" s="143"/>
      <c r="H247" s="137"/>
      <c r="I247" s="127"/>
      <c r="J247" s="171"/>
      <c r="K247" s="58"/>
      <c r="L247" s="58"/>
      <c r="M247" s="4"/>
      <c r="P247" s="128"/>
      <c r="Q247" s="134"/>
      <c r="R247" s="93" t="str">
        <f t="shared" si="170"/>
        <v/>
      </c>
      <c r="S247" s="110" t="str">
        <f t="shared" si="233"/>
        <v/>
      </c>
      <c r="T247" s="65" t="str">
        <f t="shared" si="234"/>
        <v/>
      </c>
      <c r="U247" s="77"/>
      <c r="V247" s="77" t="str">
        <f t="shared" si="235"/>
        <v/>
      </c>
      <c r="W247" s="77" t="str">
        <f t="shared" si="236"/>
        <v/>
      </c>
      <c r="X247" s="77" t="str">
        <f t="shared" si="237"/>
        <v/>
      </c>
      <c r="Y247" s="77" t="str">
        <f t="shared" si="238"/>
        <v/>
      </c>
      <c r="Z247" s="77" t="str">
        <f t="shared" si="239"/>
        <v/>
      </c>
      <c r="AA247" s="77" t="str">
        <f t="shared" si="240"/>
        <v/>
      </c>
      <c r="AB247" s="108" t="str">
        <f t="shared" si="241"/>
        <v/>
      </c>
      <c r="AD247" s="128"/>
      <c r="AE247" s="134"/>
      <c r="AF247" s="93" t="str">
        <f t="shared" si="171"/>
        <v/>
      </c>
      <c r="AG247" s="110" t="str">
        <f t="shared" si="242"/>
        <v/>
      </c>
      <c r="AH247" s="65" t="str">
        <f t="shared" si="243"/>
        <v/>
      </c>
      <c r="AI247" s="77"/>
      <c r="AJ247" s="77" t="str">
        <f t="shared" si="253"/>
        <v/>
      </c>
      <c r="AK247" s="77" t="str">
        <f t="shared" si="254"/>
        <v/>
      </c>
      <c r="AL247" s="77" t="str">
        <f t="shared" si="255"/>
        <v/>
      </c>
      <c r="AM247" s="77" t="str">
        <f t="shared" si="256"/>
        <v/>
      </c>
      <c r="AN247" s="77" t="str">
        <f t="shared" si="257"/>
        <v/>
      </c>
      <c r="AO247" s="77" t="str">
        <f t="shared" si="258"/>
        <v/>
      </c>
      <c r="AP247" s="108" t="str">
        <f t="shared" si="259"/>
        <v/>
      </c>
      <c r="AQ247"/>
      <c r="AR247" s="128"/>
      <c r="AS247" s="134"/>
      <c r="AT247" s="93" t="str">
        <f t="shared" si="172"/>
        <v/>
      </c>
      <c r="AU247" s="110" t="str">
        <f t="shared" si="244"/>
        <v/>
      </c>
      <c r="AV247" s="65" t="str">
        <f t="shared" si="245"/>
        <v/>
      </c>
      <c r="AW247" s="77"/>
      <c r="AX247" s="77" t="str">
        <f t="shared" si="246"/>
        <v/>
      </c>
      <c r="AY247" s="77" t="str">
        <f t="shared" si="247"/>
        <v/>
      </c>
      <c r="AZ247" s="77" t="str">
        <f t="shared" si="248"/>
        <v/>
      </c>
      <c r="BA247" s="77" t="str">
        <f t="shared" si="249"/>
        <v/>
      </c>
      <c r="BB247" s="77" t="str">
        <f t="shared" si="250"/>
        <v/>
      </c>
      <c r="BC247" s="77" t="str">
        <f t="shared" si="251"/>
        <v/>
      </c>
      <c r="BD247" s="108" t="str">
        <f t="shared" si="252"/>
        <v/>
      </c>
      <c r="BE247" s="77"/>
      <c r="BG247" s="77"/>
    </row>
    <row r="248" spans="2:59" ht="39" customHeight="1">
      <c r="B248" s="23" t="s">
        <v>138</v>
      </c>
      <c r="C248" s="172" t="s">
        <v>139</v>
      </c>
      <c r="D248" s="22">
        <v>1</v>
      </c>
      <c r="E248" s="141" t="s">
        <v>140</v>
      </c>
      <c r="F248" s="141" t="s">
        <v>70</v>
      </c>
      <c r="G248" s="147" t="s">
        <v>141</v>
      </c>
      <c r="H248" s="142">
        <v>3.0932179999999998</v>
      </c>
      <c r="I248" s="142"/>
      <c r="J248" s="148" t="s">
        <v>142</v>
      </c>
      <c r="K248" s="148"/>
      <c r="L248" s="148"/>
      <c r="M248" s="4"/>
      <c r="P248" s="155" t="s">
        <v>56</v>
      </c>
      <c r="Q248" s="133">
        <v>10.6</v>
      </c>
      <c r="R248" s="156" t="str">
        <f t="shared" si="170"/>
        <v>m²</v>
      </c>
      <c r="S248" s="96">
        <f t="shared" si="185"/>
        <v>32.788110799999998</v>
      </c>
      <c r="T248" s="157" t="str">
        <f t="shared" si="186"/>
        <v/>
      </c>
      <c r="U248" s="77"/>
      <c r="V248" s="158">
        <f>IF(P248="x",S248,"")</f>
        <v>32.788110799999998</v>
      </c>
      <c r="W248" s="158" t="str">
        <f>IF(P248="x",T248,"")</f>
        <v/>
      </c>
      <c r="X248" s="159">
        <f>_xlfn.MINIFS(S248:S257,S248:S257,"&gt;"&amp;0)</f>
        <v>32.788110799999998</v>
      </c>
      <c r="Y248" s="158" t="str">
        <f>_xlfn.XLOOKUP(X248,S248:S257,T248:T257,"",0,1)</f>
        <v/>
      </c>
      <c r="Z248" s="158" t="str">
        <f>_xlfn.XLOOKUP(AA248,T248:T257,S248:S257,"",0,1)</f>
        <v/>
      </c>
      <c r="AA248" s="158">
        <f>_xlfn.MINIFS(T248:T257,T248:T257,"&gt;"&amp;0)</f>
        <v>0</v>
      </c>
      <c r="AB248" s="160">
        <f>MAX(S248:S257)</f>
        <v>32.788110799999998</v>
      </c>
      <c r="AD248" s="155"/>
      <c r="AE248" s="133"/>
      <c r="AF248" s="156" t="str">
        <f t="shared" si="171"/>
        <v>m²</v>
      </c>
      <c r="AG248" s="96">
        <f t="shared" si="166"/>
        <v>0</v>
      </c>
      <c r="AH248" s="157" t="str">
        <f t="shared" si="167"/>
        <v/>
      </c>
      <c r="AI248" s="77"/>
      <c r="AJ248" s="158" t="str">
        <f>IF(AD248="x",AG248,"")</f>
        <v/>
      </c>
      <c r="AK248" s="158" t="str">
        <f>IF(AD248="x",AH248,"")</f>
        <v/>
      </c>
      <c r="AL248" s="159">
        <f>_xlfn.MINIFS(AG248:AG257,AG248:AG257,"&gt;"&amp;0)</f>
        <v>0</v>
      </c>
      <c r="AM248" s="158" t="str">
        <f>_xlfn.XLOOKUP(AL248,AG248:AG257,AH248:AH257,"",0,1)</f>
        <v/>
      </c>
      <c r="AN248" s="158" t="str">
        <f>_xlfn.XLOOKUP(AO248,AH248:AH257,AG248:AG257,"",0,1)</f>
        <v/>
      </c>
      <c r="AO248" s="158">
        <f>_xlfn.MINIFS(AH248:AH257,AH248:AH257,"&gt;"&amp;0)</f>
        <v>0</v>
      </c>
      <c r="AP248" s="160">
        <f>MAX(AG248:AG257)</f>
        <v>0</v>
      </c>
      <c r="AQ248"/>
      <c r="AR248" s="155"/>
      <c r="AS248" s="133"/>
      <c r="AT248" s="156" t="str">
        <f t="shared" si="172"/>
        <v>m²</v>
      </c>
      <c r="AU248" s="96">
        <f t="shared" si="168"/>
        <v>0</v>
      </c>
      <c r="AV248" s="157" t="str">
        <f t="shared" si="169"/>
        <v/>
      </c>
      <c r="AW248" s="77"/>
      <c r="AX248" s="158" t="str">
        <f>IF(AR248="x",AU248,"")</f>
        <v/>
      </c>
      <c r="AY248" s="158" t="str">
        <f>IF(AR248="x",AV248,"")</f>
        <v/>
      </c>
      <c r="AZ248" s="159">
        <f>_xlfn.MINIFS(AU248:AU257,AU248:AU257,"&gt;"&amp;0)</f>
        <v>0</v>
      </c>
      <c r="BA248" s="158" t="str">
        <f>_xlfn.XLOOKUP(AZ248,AU248:AU257,AV248:AV257,"",0,1)</f>
        <v/>
      </c>
      <c r="BB248" s="158" t="str">
        <f>_xlfn.XLOOKUP(BC248,AV248:AV257,AU248:AU257,"",0,1)</f>
        <v/>
      </c>
      <c r="BC248" s="158">
        <f>_xlfn.MINIFS(AV248:AV257,AV248:AV257,"&gt;"&amp;0)</f>
        <v>0</v>
      </c>
      <c r="BD248" s="160">
        <f>MAX(AU248:AU257)</f>
        <v>0</v>
      </c>
      <c r="BE248" s="77"/>
      <c r="BG248" s="77"/>
    </row>
    <row r="249" spans="2:59" ht="39" hidden="1" customHeight="1">
      <c r="B249" s="19"/>
      <c r="C249" s="69" t="s">
        <v>139</v>
      </c>
      <c r="D249" s="8">
        <v>2</v>
      </c>
      <c r="E249" s="56"/>
      <c r="F249" s="56"/>
      <c r="G249" s="143"/>
      <c r="H249" s="137"/>
      <c r="I249" s="127"/>
      <c r="J249" s="171"/>
      <c r="K249" s="58"/>
      <c r="L249" s="58"/>
      <c r="M249" s="4"/>
      <c r="P249" s="128"/>
      <c r="Q249" s="134"/>
      <c r="R249" s="93" t="str">
        <f t="shared" si="170"/>
        <v/>
      </c>
      <c r="S249" s="110" t="str">
        <f t="shared" si="185"/>
        <v/>
      </c>
      <c r="T249" s="65" t="str">
        <f t="shared" si="186"/>
        <v/>
      </c>
      <c r="U249" s="77"/>
      <c r="V249" s="77" t="str">
        <f t="shared" ref="V249:V257" si="279">IF(P249="x",S249,"")</f>
        <v/>
      </c>
      <c r="W249" s="77" t="str">
        <f t="shared" ref="W249:W257" si="280">IF(P249="x",T249,"")</f>
        <v/>
      </c>
      <c r="X249" s="77"/>
      <c r="Y249" s="77"/>
      <c r="Z249" s="77"/>
      <c r="AA249" s="77"/>
      <c r="AB249" s="108"/>
      <c r="AD249" s="128"/>
      <c r="AE249" s="134"/>
      <c r="AF249" s="93" t="str">
        <f t="shared" si="171"/>
        <v/>
      </c>
      <c r="AG249" s="110" t="str">
        <f t="shared" ref="AG249:AG267" si="281">IF($H249="","",$H249*AE249)</f>
        <v/>
      </c>
      <c r="AH249" s="65" t="str">
        <f t="shared" ref="AH249:AH257" si="282">IF($I249="","",$I249*AE249)</f>
        <v/>
      </c>
      <c r="AI249" s="77"/>
      <c r="AJ249" s="77" t="str">
        <f t="shared" ref="AJ249:AJ257" si="283">IF(AD249="x",AG249,"")</f>
        <v/>
      </c>
      <c r="AK249" s="77" t="str">
        <f t="shared" ref="AK249:AK257" si="284">IF(AD249="x",AH249,"")</f>
        <v/>
      </c>
      <c r="AL249" s="77"/>
      <c r="AM249" s="77"/>
      <c r="AN249" s="77"/>
      <c r="AO249" s="77"/>
      <c r="AP249" s="108"/>
      <c r="AQ249"/>
      <c r="AR249" s="128"/>
      <c r="AS249" s="134"/>
      <c r="AT249" s="93" t="str">
        <f t="shared" si="172"/>
        <v/>
      </c>
      <c r="AU249" s="110" t="str">
        <f t="shared" ref="AU249:AU267" si="285">IF($H249="","",$H249*AS249)</f>
        <v/>
      </c>
      <c r="AV249" s="65" t="str">
        <f t="shared" ref="AV249:AV257" si="286">IF($I249="","",$I249*AS249)</f>
        <v/>
      </c>
      <c r="AW249" s="77"/>
      <c r="AX249" s="77" t="str">
        <f t="shared" ref="AX249:AX257" si="287">IF(AR249="x",AU249,"")</f>
        <v/>
      </c>
      <c r="AY249" s="77" t="str">
        <f t="shared" ref="AY249:AY257" si="288">IF(AR249="x",AV249,"")</f>
        <v/>
      </c>
      <c r="AZ249" s="77"/>
      <c r="BA249" s="77"/>
      <c r="BB249" s="77"/>
      <c r="BC249" s="77"/>
      <c r="BD249" s="108"/>
      <c r="BE249" s="77"/>
      <c r="BG249" s="77"/>
    </row>
    <row r="250" spans="2:59" ht="39" hidden="1" customHeight="1">
      <c r="B250" s="19"/>
      <c r="C250" s="69" t="s">
        <v>139</v>
      </c>
      <c r="D250" s="8">
        <v>3</v>
      </c>
      <c r="E250" s="56"/>
      <c r="F250" s="56"/>
      <c r="G250" s="143"/>
      <c r="H250" s="137"/>
      <c r="I250" s="137"/>
      <c r="J250" s="171"/>
      <c r="K250" s="58"/>
      <c r="L250" s="58"/>
      <c r="M250" s="4"/>
      <c r="P250" s="128"/>
      <c r="Q250" s="134"/>
      <c r="R250" s="93" t="str">
        <f t="shared" si="170"/>
        <v/>
      </c>
      <c r="S250" s="110" t="str">
        <f t="shared" si="185"/>
        <v/>
      </c>
      <c r="T250" s="65" t="str">
        <f t="shared" si="186"/>
        <v/>
      </c>
      <c r="U250" s="77"/>
      <c r="V250" s="77" t="str">
        <f t="shared" si="279"/>
        <v/>
      </c>
      <c r="W250" s="77" t="str">
        <f t="shared" si="280"/>
        <v/>
      </c>
      <c r="X250" s="77"/>
      <c r="Y250" s="77"/>
      <c r="Z250" s="77"/>
      <c r="AA250" s="77"/>
      <c r="AB250" s="108"/>
      <c r="AD250" s="128"/>
      <c r="AE250" s="134"/>
      <c r="AF250" s="93" t="str">
        <f t="shared" si="171"/>
        <v/>
      </c>
      <c r="AG250" s="110" t="str">
        <f t="shared" si="281"/>
        <v/>
      </c>
      <c r="AH250" s="65" t="str">
        <f t="shared" si="282"/>
        <v/>
      </c>
      <c r="AI250" s="77"/>
      <c r="AJ250" s="77" t="str">
        <f t="shared" si="283"/>
        <v/>
      </c>
      <c r="AK250" s="77" t="str">
        <f t="shared" si="284"/>
        <v/>
      </c>
      <c r="AL250" s="77"/>
      <c r="AM250" s="77"/>
      <c r="AN250" s="77"/>
      <c r="AO250" s="77"/>
      <c r="AP250" s="108"/>
      <c r="AQ250"/>
      <c r="AR250" s="128"/>
      <c r="AS250" s="134"/>
      <c r="AT250" s="93" t="str">
        <f t="shared" si="172"/>
        <v/>
      </c>
      <c r="AU250" s="110" t="str">
        <f t="shared" si="285"/>
        <v/>
      </c>
      <c r="AV250" s="65" t="str">
        <f t="shared" si="286"/>
        <v/>
      </c>
      <c r="AW250" s="77"/>
      <c r="AX250" s="77" t="str">
        <f t="shared" si="287"/>
        <v/>
      </c>
      <c r="AY250" s="77" t="str">
        <f t="shared" si="288"/>
        <v/>
      </c>
      <c r="AZ250" s="77"/>
      <c r="BA250" s="77"/>
      <c r="BB250" s="77"/>
      <c r="BC250" s="77"/>
      <c r="BD250" s="108"/>
      <c r="BE250" s="77"/>
      <c r="BG250" s="77"/>
    </row>
    <row r="251" spans="2:59" ht="39" hidden="1" customHeight="1">
      <c r="B251" s="19"/>
      <c r="C251" s="69" t="s">
        <v>139</v>
      </c>
      <c r="D251" s="8">
        <v>4</v>
      </c>
      <c r="E251" s="56"/>
      <c r="F251" s="56"/>
      <c r="G251" s="143"/>
      <c r="H251" s="137"/>
      <c r="I251" s="137"/>
      <c r="J251" s="171"/>
      <c r="K251" s="58"/>
      <c r="L251" s="58"/>
      <c r="M251" s="4"/>
      <c r="P251" s="128"/>
      <c r="Q251" s="134"/>
      <c r="R251" s="93" t="str">
        <f t="shared" ref="R251:R267" si="289">IF($F251="","",$F251)</f>
        <v/>
      </c>
      <c r="S251" s="110" t="str">
        <f t="shared" si="185"/>
        <v/>
      </c>
      <c r="T251" s="65" t="str">
        <f t="shared" si="186"/>
        <v/>
      </c>
      <c r="U251" s="77"/>
      <c r="V251" s="77" t="str">
        <f t="shared" si="279"/>
        <v/>
      </c>
      <c r="W251" s="77" t="str">
        <f t="shared" si="280"/>
        <v/>
      </c>
      <c r="X251" s="77"/>
      <c r="Y251" s="77"/>
      <c r="Z251" s="77"/>
      <c r="AA251" s="77"/>
      <c r="AB251" s="108"/>
      <c r="AD251" s="128"/>
      <c r="AE251" s="134"/>
      <c r="AF251" s="93" t="str">
        <f t="shared" ref="AF251:AF267" si="290">IF($F251="","",$F251)</f>
        <v/>
      </c>
      <c r="AG251" s="110" t="str">
        <f t="shared" si="281"/>
        <v/>
      </c>
      <c r="AH251" s="65" t="str">
        <f t="shared" si="282"/>
        <v/>
      </c>
      <c r="AI251" s="77"/>
      <c r="AJ251" s="77" t="str">
        <f t="shared" si="283"/>
        <v/>
      </c>
      <c r="AK251" s="77" t="str">
        <f t="shared" si="284"/>
        <v/>
      </c>
      <c r="AL251" s="77"/>
      <c r="AM251" s="77"/>
      <c r="AN251" s="77"/>
      <c r="AO251" s="77"/>
      <c r="AP251" s="108"/>
      <c r="AQ251"/>
      <c r="AR251" s="128"/>
      <c r="AS251" s="134"/>
      <c r="AT251" s="93" t="str">
        <f t="shared" ref="AT251:AT267" si="291">IF($F251="","",$F251)</f>
        <v/>
      </c>
      <c r="AU251" s="110" t="str">
        <f t="shared" si="285"/>
        <v/>
      </c>
      <c r="AV251" s="65" t="str">
        <f t="shared" si="286"/>
        <v/>
      </c>
      <c r="AW251" s="77"/>
      <c r="AX251" s="77" t="str">
        <f t="shared" si="287"/>
        <v/>
      </c>
      <c r="AY251" s="77" t="str">
        <f t="shared" si="288"/>
        <v/>
      </c>
      <c r="AZ251" s="77"/>
      <c r="BA251" s="77"/>
      <c r="BB251" s="77"/>
      <c r="BC251" s="77"/>
      <c r="BD251" s="108"/>
      <c r="BE251" s="77"/>
      <c r="BG251" s="77"/>
    </row>
    <row r="252" spans="2:59" ht="39" hidden="1" customHeight="1">
      <c r="B252" s="19"/>
      <c r="C252" s="69" t="s">
        <v>139</v>
      </c>
      <c r="D252" s="8">
        <v>5</v>
      </c>
      <c r="E252" s="56"/>
      <c r="F252" s="56"/>
      <c r="G252" s="143"/>
      <c r="H252" s="137"/>
      <c r="I252" s="127"/>
      <c r="J252" s="58"/>
      <c r="K252" s="58"/>
      <c r="L252" s="58"/>
      <c r="M252" s="4"/>
      <c r="P252" s="128"/>
      <c r="Q252" s="134"/>
      <c r="R252" s="93" t="str">
        <f t="shared" si="289"/>
        <v/>
      </c>
      <c r="S252" s="110" t="str">
        <f t="shared" si="185"/>
        <v/>
      </c>
      <c r="T252" s="65" t="str">
        <f t="shared" si="186"/>
        <v/>
      </c>
      <c r="U252" s="77"/>
      <c r="V252" s="77" t="str">
        <f t="shared" si="279"/>
        <v/>
      </c>
      <c r="W252" s="77" t="str">
        <f t="shared" si="280"/>
        <v/>
      </c>
      <c r="X252" s="77"/>
      <c r="Y252" s="77"/>
      <c r="Z252" s="77"/>
      <c r="AA252" s="77"/>
      <c r="AB252" s="108"/>
      <c r="AD252" s="128"/>
      <c r="AE252" s="134"/>
      <c r="AF252" s="93" t="str">
        <f t="shared" si="290"/>
        <v/>
      </c>
      <c r="AG252" s="110" t="str">
        <f t="shared" si="281"/>
        <v/>
      </c>
      <c r="AH252" s="65" t="str">
        <f t="shared" si="282"/>
        <v/>
      </c>
      <c r="AI252" s="77"/>
      <c r="AJ252" s="77" t="str">
        <f t="shared" si="283"/>
        <v/>
      </c>
      <c r="AK252" s="77" t="str">
        <f t="shared" si="284"/>
        <v/>
      </c>
      <c r="AL252" s="77"/>
      <c r="AM252" s="77"/>
      <c r="AN252" s="77"/>
      <c r="AO252" s="77"/>
      <c r="AP252" s="108"/>
      <c r="AQ252"/>
      <c r="AR252" s="128"/>
      <c r="AS252" s="134"/>
      <c r="AT252" s="93" t="str">
        <f t="shared" si="291"/>
        <v/>
      </c>
      <c r="AU252" s="110" t="str">
        <f t="shared" si="285"/>
        <v/>
      </c>
      <c r="AV252" s="65" t="str">
        <f t="shared" si="286"/>
        <v/>
      </c>
      <c r="AW252" s="77"/>
      <c r="AX252" s="77" t="str">
        <f t="shared" si="287"/>
        <v/>
      </c>
      <c r="AY252" s="77" t="str">
        <f t="shared" si="288"/>
        <v/>
      </c>
      <c r="AZ252" s="77"/>
      <c r="BA252" s="77"/>
      <c r="BB252" s="77"/>
      <c r="BC252" s="77"/>
      <c r="BD252" s="108"/>
      <c r="BE252" s="77"/>
      <c r="BG252" s="77"/>
    </row>
    <row r="253" spans="2:59" ht="39" hidden="1" customHeight="1">
      <c r="B253" s="19"/>
      <c r="C253" s="69" t="s">
        <v>139</v>
      </c>
      <c r="D253" s="8">
        <v>6</v>
      </c>
      <c r="E253" s="56"/>
      <c r="F253" s="56"/>
      <c r="G253" s="143"/>
      <c r="H253" s="137"/>
      <c r="I253" s="127"/>
      <c r="J253" s="58"/>
      <c r="K253" s="58"/>
      <c r="L253" s="58"/>
      <c r="M253" s="4"/>
      <c r="P253" s="128"/>
      <c r="Q253" s="134"/>
      <c r="R253" s="93" t="str">
        <f t="shared" si="289"/>
        <v/>
      </c>
      <c r="S253" s="110" t="str">
        <f t="shared" si="185"/>
        <v/>
      </c>
      <c r="T253" s="65" t="str">
        <f t="shared" si="186"/>
        <v/>
      </c>
      <c r="U253" s="77"/>
      <c r="V253" s="77" t="str">
        <f t="shared" si="279"/>
        <v/>
      </c>
      <c r="W253" s="77" t="str">
        <f t="shared" si="280"/>
        <v/>
      </c>
      <c r="X253" s="77"/>
      <c r="Y253" s="77"/>
      <c r="Z253" s="77"/>
      <c r="AA253" s="77"/>
      <c r="AB253" s="108"/>
      <c r="AD253" s="128"/>
      <c r="AE253" s="134"/>
      <c r="AF253" s="93" t="str">
        <f t="shared" si="290"/>
        <v/>
      </c>
      <c r="AG253" s="110" t="str">
        <f t="shared" si="281"/>
        <v/>
      </c>
      <c r="AH253" s="65" t="str">
        <f t="shared" si="282"/>
        <v/>
      </c>
      <c r="AI253" s="77"/>
      <c r="AJ253" s="77" t="str">
        <f t="shared" si="283"/>
        <v/>
      </c>
      <c r="AK253" s="77" t="str">
        <f t="shared" si="284"/>
        <v/>
      </c>
      <c r="AL253" s="77"/>
      <c r="AM253" s="77"/>
      <c r="AN253" s="77"/>
      <c r="AO253" s="77"/>
      <c r="AP253" s="108"/>
      <c r="AQ253"/>
      <c r="AR253" s="128"/>
      <c r="AS253" s="134"/>
      <c r="AT253" s="93" t="str">
        <f t="shared" si="291"/>
        <v/>
      </c>
      <c r="AU253" s="110" t="str">
        <f t="shared" si="285"/>
        <v/>
      </c>
      <c r="AV253" s="65" t="str">
        <f t="shared" si="286"/>
        <v/>
      </c>
      <c r="AW253" s="77"/>
      <c r="AX253" s="77" t="str">
        <f t="shared" si="287"/>
        <v/>
      </c>
      <c r="AY253" s="77" t="str">
        <f t="shared" si="288"/>
        <v/>
      </c>
      <c r="AZ253" s="77"/>
      <c r="BA253" s="77"/>
      <c r="BB253" s="77"/>
      <c r="BC253" s="77"/>
      <c r="BD253" s="108"/>
      <c r="BE253" s="77"/>
      <c r="BG253" s="77"/>
    </row>
    <row r="254" spans="2:59" ht="39" hidden="1" customHeight="1">
      <c r="B254" s="19"/>
      <c r="C254" s="69" t="s">
        <v>139</v>
      </c>
      <c r="D254" s="8">
        <v>7</v>
      </c>
      <c r="E254" s="56"/>
      <c r="F254" s="56"/>
      <c r="G254" s="143"/>
      <c r="H254" s="137"/>
      <c r="I254" s="127"/>
      <c r="J254" s="58"/>
      <c r="K254" s="58"/>
      <c r="L254" s="58"/>
      <c r="M254" s="4"/>
      <c r="P254" s="128"/>
      <c r="Q254" s="134"/>
      <c r="R254" s="93" t="str">
        <f t="shared" si="289"/>
        <v/>
      </c>
      <c r="S254" s="110" t="str">
        <f t="shared" si="185"/>
        <v/>
      </c>
      <c r="T254" s="65" t="str">
        <f t="shared" si="186"/>
        <v/>
      </c>
      <c r="U254" s="77"/>
      <c r="V254" s="77" t="str">
        <f t="shared" si="279"/>
        <v/>
      </c>
      <c r="W254" s="77" t="str">
        <f t="shared" si="280"/>
        <v/>
      </c>
      <c r="X254" s="77"/>
      <c r="Y254" s="77"/>
      <c r="Z254" s="77"/>
      <c r="AA254" s="77"/>
      <c r="AB254" s="108"/>
      <c r="AD254" s="128"/>
      <c r="AE254" s="134"/>
      <c r="AF254" s="93" t="str">
        <f t="shared" si="290"/>
        <v/>
      </c>
      <c r="AG254" s="110" t="str">
        <f t="shared" si="281"/>
        <v/>
      </c>
      <c r="AH254" s="65" t="str">
        <f t="shared" si="282"/>
        <v/>
      </c>
      <c r="AI254" s="77"/>
      <c r="AJ254" s="77" t="str">
        <f t="shared" si="283"/>
        <v/>
      </c>
      <c r="AK254" s="77" t="str">
        <f t="shared" si="284"/>
        <v/>
      </c>
      <c r="AL254" s="77"/>
      <c r="AM254" s="77"/>
      <c r="AN254" s="77"/>
      <c r="AO254" s="77"/>
      <c r="AP254" s="108"/>
      <c r="AQ254"/>
      <c r="AR254" s="128"/>
      <c r="AS254" s="134"/>
      <c r="AT254" s="93" t="str">
        <f t="shared" si="291"/>
        <v/>
      </c>
      <c r="AU254" s="110" t="str">
        <f t="shared" si="285"/>
        <v/>
      </c>
      <c r="AV254" s="65" t="str">
        <f t="shared" si="286"/>
        <v/>
      </c>
      <c r="AW254" s="77"/>
      <c r="AX254" s="77" t="str">
        <f t="shared" si="287"/>
        <v/>
      </c>
      <c r="AY254" s="77" t="str">
        <f t="shared" si="288"/>
        <v/>
      </c>
      <c r="AZ254" s="77"/>
      <c r="BA254" s="77"/>
      <c r="BB254" s="77"/>
      <c r="BC254" s="77"/>
      <c r="BD254" s="108"/>
      <c r="BE254" s="77"/>
      <c r="BG254" s="77"/>
    </row>
    <row r="255" spans="2:59" ht="39" hidden="1" customHeight="1">
      <c r="B255" s="19"/>
      <c r="C255" s="69" t="s">
        <v>139</v>
      </c>
      <c r="D255" s="8">
        <v>8</v>
      </c>
      <c r="E255" s="56"/>
      <c r="F255" s="56"/>
      <c r="G255" s="143"/>
      <c r="H255" s="137"/>
      <c r="I255" s="127"/>
      <c r="J255" s="58"/>
      <c r="K255" s="58"/>
      <c r="L255" s="58"/>
      <c r="M255" s="4"/>
      <c r="P255" s="128"/>
      <c r="Q255" s="134"/>
      <c r="R255" s="93" t="str">
        <f t="shared" si="289"/>
        <v/>
      </c>
      <c r="S255" s="110" t="str">
        <f t="shared" si="185"/>
        <v/>
      </c>
      <c r="T255" s="65" t="str">
        <f t="shared" si="186"/>
        <v/>
      </c>
      <c r="U255" s="77"/>
      <c r="V255" s="77" t="str">
        <f t="shared" si="279"/>
        <v/>
      </c>
      <c r="W255" s="77" t="str">
        <f t="shared" si="280"/>
        <v/>
      </c>
      <c r="X255" s="77"/>
      <c r="Y255" s="77"/>
      <c r="Z255" s="77"/>
      <c r="AA255" s="77"/>
      <c r="AB255" s="108"/>
      <c r="AD255" s="128"/>
      <c r="AE255" s="134"/>
      <c r="AF255" s="93" t="str">
        <f t="shared" si="290"/>
        <v/>
      </c>
      <c r="AG255" s="110" t="str">
        <f t="shared" si="281"/>
        <v/>
      </c>
      <c r="AH255" s="65" t="str">
        <f t="shared" si="282"/>
        <v/>
      </c>
      <c r="AI255" s="77"/>
      <c r="AJ255" s="77" t="str">
        <f t="shared" si="283"/>
        <v/>
      </c>
      <c r="AK255" s="77" t="str">
        <f t="shared" si="284"/>
        <v/>
      </c>
      <c r="AL255" s="77"/>
      <c r="AM255" s="77"/>
      <c r="AN255" s="77"/>
      <c r="AO255" s="77"/>
      <c r="AP255" s="108"/>
      <c r="AQ255"/>
      <c r="AR255" s="128"/>
      <c r="AS255" s="134"/>
      <c r="AT255" s="93" t="str">
        <f t="shared" si="291"/>
        <v/>
      </c>
      <c r="AU255" s="110" t="str">
        <f t="shared" si="285"/>
        <v/>
      </c>
      <c r="AV255" s="65" t="str">
        <f t="shared" si="286"/>
        <v/>
      </c>
      <c r="AW255" s="77"/>
      <c r="AX255" s="77" t="str">
        <f t="shared" si="287"/>
        <v/>
      </c>
      <c r="AY255" s="77" t="str">
        <f t="shared" si="288"/>
        <v/>
      </c>
      <c r="AZ255" s="77"/>
      <c r="BA255" s="77"/>
      <c r="BB255" s="77"/>
      <c r="BC255" s="77"/>
      <c r="BD255" s="108"/>
      <c r="BE255" s="77"/>
      <c r="BG255" s="77"/>
    </row>
    <row r="256" spans="2:59" ht="39" hidden="1" customHeight="1">
      <c r="B256" s="19"/>
      <c r="C256" s="69" t="s">
        <v>139</v>
      </c>
      <c r="D256" s="8">
        <v>9</v>
      </c>
      <c r="E256" s="56"/>
      <c r="F256" s="56"/>
      <c r="G256" s="143"/>
      <c r="H256" s="137"/>
      <c r="I256" s="127"/>
      <c r="J256" s="58"/>
      <c r="K256" s="58"/>
      <c r="L256" s="58"/>
      <c r="M256" s="4"/>
      <c r="P256" s="128"/>
      <c r="Q256" s="134"/>
      <c r="R256" s="93" t="str">
        <f t="shared" si="289"/>
        <v/>
      </c>
      <c r="S256" s="110" t="str">
        <f t="shared" si="185"/>
        <v/>
      </c>
      <c r="T256" s="65" t="str">
        <f t="shared" si="186"/>
        <v/>
      </c>
      <c r="U256" s="77"/>
      <c r="V256" s="77" t="str">
        <f t="shared" si="279"/>
        <v/>
      </c>
      <c r="W256" s="77" t="str">
        <f t="shared" si="280"/>
        <v/>
      </c>
      <c r="X256" s="77"/>
      <c r="Y256" s="77"/>
      <c r="Z256" s="77"/>
      <c r="AA256" s="77"/>
      <c r="AB256" s="108"/>
      <c r="AD256" s="128"/>
      <c r="AE256" s="134"/>
      <c r="AF256" s="93" t="str">
        <f t="shared" si="290"/>
        <v/>
      </c>
      <c r="AG256" s="110" t="str">
        <f t="shared" si="281"/>
        <v/>
      </c>
      <c r="AH256" s="65" t="str">
        <f t="shared" si="282"/>
        <v/>
      </c>
      <c r="AI256" s="77"/>
      <c r="AJ256" s="77" t="str">
        <f t="shared" si="283"/>
        <v/>
      </c>
      <c r="AK256" s="77" t="str">
        <f t="shared" si="284"/>
        <v/>
      </c>
      <c r="AL256" s="77"/>
      <c r="AM256" s="77"/>
      <c r="AN256" s="77"/>
      <c r="AO256" s="77"/>
      <c r="AP256" s="108"/>
      <c r="AQ256"/>
      <c r="AR256" s="128"/>
      <c r="AS256" s="134"/>
      <c r="AT256" s="93" t="str">
        <f t="shared" si="291"/>
        <v/>
      </c>
      <c r="AU256" s="110" t="str">
        <f t="shared" si="285"/>
        <v/>
      </c>
      <c r="AV256" s="65" t="str">
        <f t="shared" si="286"/>
        <v/>
      </c>
      <c r="AW256" s="77"/>
      <c r="AX256" s="77" t="str">
        <f t="shared" si="287"/>
        <v/>
      </c>
      <c r="AY256" s="77" t="str">
        <f t="shared" si="288"/>
        <v/>
      </c>
      <c r="AZ256" s="77"/>
      <c r="BA256" s="77"/>
      <c r="BB256" s="77"/>
      <c r="BC256" s="77"/>
      <c r="BD256" s="108"/>
      <c r="BE256" s="77"/>
      <c r="BG256" s="77"/>
    </row>
    <row r="257" spans="2:59" ht="39" hidden="1" customHeight="1">
      <c r="B257" s="20"/>
      <c r="C257" s="70" t="s">
        <v>139</v>
      </c>
      <c r="D257" s="8">
        <v>10</v>
      </c>
      <c r="E257" s="56"/>
      <c r="F257" s="7"/>
      <c r="G257" s="143"/>
      <c r="H257" s="139"/>
      <c r="I257" s="140"/>
      <c r="J257" s="6"/>
      <c r="K257" s="6"/>
      <c r="L257" s="6"/>
      <c r="M257" s="4"/>
      <c r="P257" s="129"/>
      <c r="Q257" s="135"/>
      <c r="R257" s="97" t="str">
        <f t="shared" si="289"/>
        <v/>
      </c>
      <c r="S257" s="111" t="str">
        <f t="shared" si="185"/>
        <v/>
      </c>
      <c r="T257" s="66" t="str">
        <f t="shared" si="186"/>
        <v/>
      </c>
      <c r="U257" s="77"/>
      <c r="V257" s="78" t="str">
        <f t="shared" si="279"/>
        <v/>
      </c>
      <c r="W257" s="78" t="str">
        <f t="shared" si="280"/>
        <v/>
      </c>
      <c r="X257" s="78"/>
      <c r="Y257" s="78"/>
      <c r="Z257" s="78"/>
      <c r="AA257" s="78"/>
      <c r="AB257" s="109"/>
      <c r="AD257" s="129"/>
      <c r="AE257" s="135"/>
      <c r="AF257" s="97" t="str">
        <f t="shared" si="290"/>
        <v/>
      </c>
      <c r="AG257" s="111" t="str">
        <f t="shared" si="281"/>
        <v/>
      </c>
      <c r="AH257" s="66" t="str">
        <f t="shared" si="282"/>
        <v/>
      </c>
      <c r="AI257" s="77"/>
      <c r="AJ257" s="78" t="str">
        <f t="shared" si="283"/>
        <v/>
      </c>
      <c r="AK257" s="78" t="str">
        <f t="shared" si="284"/>
        <v/>
      </c>
      <c r="AL257" s="78"/>
      <c r="AM257" s="78"/>
      <c r="AN257" s="78"/>
      <c r="AO257" s="78"/>
      <c r="AP257" s="109"/>
      <c r="AQ257"/>
      <c r="AR257" s="129"/>
      <c r="AS257" s="135"/>
      <c r="AT257" s="97" t="str">
        <f t="shared" si="291"/>
        <v/>
      </c>
      <c r="AU257" s="111" t="str">
        <f t="shared" si="285"/>
        <v/>
      </c>
      <c r="AV257" s="66" t="str">
        <f t="shared" si="286"/>
        <v/>
      </c>
      <c r="AW257" s="77"/>
      <c r="AX257" s="78" t="str">
        <f t="shared" si="287"/>
        <v/>
      </c>
      <c r="AY257" s="78" t="str">
        <f t="shared" si="288"/>
        <v/>
      </c>
      <c r="AZ257" s="78"/>
      <c r="BA257" s="78"/>
      <c r="BB257" s="78"/>
      <c r="BC257" s="78"/>
      <c r="BD257" s="109"/>
      <c r="BE257" s="77"/>
      <c r="BG257" s="77"/>
    </row>
    <row r="258" spans="2:59" ht="39" customHeight="1">
      <c r="B258" s="23" t="s">
        <v>143</v>
      </c>
      <c r="C258" s="172" t="s">
        <v>144</v>
      </c>
      <c r="D258" s="22">
        <v>1</v>
      </c>
      <c r="E258" s="141" t="s">
        <v>145</v>
      </c>
      <c r="F258" s="141" t="s">
        <v>70</v>
      </c>
      <c r="G258" s="147" t="s">
        <v>146</v>
      </c>
      <c r="H258" s="142">
        <v>0.60840259889174886</v>
      </c>
      <c r="I258" s="154"/>
      <c r="J258" s="148"/>
      <c r="K258" s="148"/>
      <c r="L258" s="148"/>
      <c r="M258" s="4"/>
      <c r="P258" s="155" t="s">
        <v>56</v>
      </c>
      <c r="Q258" s="133">
        <v>147</v>
      </c>
      <c r="R258" s="156" t="str">
        <f t="shared" si="289"/>
        <v>m²</v>
      </c>
      <c r="S258" s="96">
        <f t="shared" si="185"/>
        <v>89.435182037087088</v>
      </c>
      <c r="T258" s="157" t="str">
        <f>IF($I258="","",$I258*Q258)</f>
        <v/>
      </c>
      <c r="U258" s="77"/>
      <c r="V258" s="158">
        <f t="shared" ref="V258:V260" si="292">IF(P258="x",S258,"")</f>
        <v>89.435182037087088</v>
      </c>
      <c r="W258" s="158" t="str">
        <f t="shared" ref="W258:W260" si="293">IF(P258="x",T258,"")</f>
        <v/>
      </c>
      <c r="X258" s="159">
        <f t="shared" ref="X258:X260" si="294">IF(P258="x",S258,"")</f>
        <v>89.435182037087088</v>
      </c>
      <c r="Y258" s="158" t="str">
        <f t="shared" ref="Y258:Y260" si="295">IF(P258="x",T258,"")</f>
        <v/>
      </c>
      <c r="Z258" s="158">
        <f t="shared" ref="Z258:Z260" si="296">IF(P258="x",S258,"")</f>
        <v>89.435182037087088</v>
      </c>
      <c r="AA258" s="158" t="str">
        <f t="shared" ref="AA258:AA260" si="297">IF(P258="x",T258,"")</f>
        <v/>
      </c>
      <c r="AB258" s="160">
        <f t="shared" ref="AB258:AB260" si="298">IF(P258="x",S258,"")</f>
        <v>89.435182037087088</v>
      </c>
      <c r="AD258" s="155"/>
      <c r="AE258" s="133"/>
      <c r="AF258" s="156" t="str">
        <f t="shared" si="290"/>
        <v>m²</v>
      </c>
      <c r="AG258" s="96">
        <f t="shared" si="281"/>
        <v>0</v>
      </c>
      <c r="AH258" s="157" t="str">
        <f>IF($I258="","",$I258*AE258)</f>
        <v/>
      </c>
      <c r="AI258" s="77"/>
      <c r="AJ258" s="158" t="str">
        <f t="shared" ref="AJ258:AJ259" si="299">IF(AD258="x",AG258,"")</f>
        <v/>
      </c>
      <c r="AK258" s="158" t="str">
        <f t="shared" ref="AK258:AK259" si="300">IF(AD258="x",AH258,"")</f>
        <v/>
      </c>
      <c r="AL258" s="159" t="str">
        <f t="shared" ref="AL258:AL259" si="301">IF(AD258="x",AG258,"")</f>
        <v/>
      </c>
      <c r="AM258" s="158" t="str">
        <f t="shared" ref="AM258:AM259" si="302">IF(AD258="x",AH258,"")</f>
        <v/>
      </c>
      <c r="AN258" s="158" t="str">
        <f t="shared" ref="AN258:AN259" si="303">IF(AD258="x",AG258,"")</f>
        <v/>
      </c>
      <c r="AO258" s="158" t="str">
        <f t="shared" ref="AO258:AO259" si="304">IF(AD258="x",AH258,"")</f>
        <v/>
      </c>
      <c r="AP258" s="160" t="str">
        <f t="shared" ref="AP258:AP259" si="305">IF(AD258="x",AG258,"")</f>
        <v/>
      </c>
      <c r="AQ258"/>
      <c r="AR258" s="155"/>
      <c r="AS258" s="133"/>
      <c r="AT258" s="156" t="str">
        <f t="shared" si="291"/>
        <v>m²</v>
      </c>
      <c r="AU258" s="96">
        <f t="shared" si="285"/>
        <v>0</v>
      </c>
      <c r="AV258" s="157" t="str">
        <f>IF($I258="","",$I258*AS258)</f>
        <v/>
      </c>
      <c r="AW258" s="77"/>
      <c r="AX258" s="158" t="str">
        <f t="shared" ref="AX258:AX259" si="306">IF(AR258="x",AU258,"")</f>
        <v/>
      </c>
      <c r="AY258" s="158" t="str">
        <f t="shared" ref="AY258:AY259" si="307">IF(AR258="x",AV258,"")</f>
        <v/>
      </c>
      <c r="AZ258" s="159" t="str">
        <f t="shared" ref="AZ258:AZ259" si="308">IF(AR258="x",AU258,"")</f>
        <v/>
      </c>
      <c r="BA258" s="158" t="str">
        <f t="shared" ref="BA258:BA259" si="309">IF(AR258="x",AV258,"")</f>
        <v/>
      </c>
      <c r="BB258" s="158" t="str">
        <f t="shared" ref="BB258:BB259" si="310">IF(AR258="x",AU258,"")</f>
        <v/>
      </c>
      <c r="BC258" s="158" t="str">
        <f t="shared" ref="BC258:BC259" si="311">IF(AR258="x",AV258,"")</f>
        <v/>
      </c>
      <c r="BD258" s="160" t="str">
        <f t="shared" ref="BD258:BD259" si="312">IF(AR258="x",AU258,"")</f>
        <v/>
      </c>
      <c r="BE258" s="77"/>
      <c r="BG258" s="77"/>
    </row>
    <row r="259" spans="2:59" ht="39" customHeight="1">
      <c r="B259" s="191" t="s">
        <v>147</v>
      </c>
      <c r="C259" s="69" t="s">
        <v>144</v>
      </c>
      <c r="D259" s="8">
        <v>1</v>
      </c>
      <c r="E259" s="56" t="s">
        <v>148</v>
      </c>
      <c r="F259" s="56" t="s">
        <v>70</v>
      </c>
      <c r="G259" s="143" t="s">
        <v>149</v>
      </c>
      <c r="H259" s="137">
        <v>0</v>
      </c>
      <c r="I259" s="127"/>
      <c r="J259" s="58"/>
      <c r="K259" s="58"/>
      <c r="L259" s="58"/>
      <c r="M259" s="4"/>
      <c r="P259" s="128" t="s">
        <v>56</v>
      </c>
      <c r="Q259" s="134">
        <v>147</v>
      </c>
      <c r="R259" s="93" t="str">
        <f t="shared" si="289"/>
        <v>m²</v>
      </c>
      <c r="S259" s="110">
        <f t="shared" si="185"/>
        <v>0</v>
      </c>
      <c r="T259" s="65" t="str">
        <f t="shared" si="186"/>
        <v/>
      </c>
      <c r="U259" s="77"/>
      <c r="V259" s="77">
        <f t="shared" si="292"/>
        <v>0</v>
      </c>
      <c r="W259" s="77" t="str">
        <f t="shared" si="293"/>
        <v/>
      </c>
      <c r="X259" s="77">
        <f t="shared" si="294"/>
        <v>0</v>
      </c>
      <c r="Y259" s="77" t="str">
        <f t="shared" si="295"/>
        <v/>
      </c>
      <c r="Z259" s="77">
        <f t="shared" si="296"/>
        <v>0</v>
      </c>
      <c r="AA259" s="77" t="str">
        <f t="shared" si="297"/>
        <v/>
      </c>
      <c r="AB259" s="108">
        <f t="shared" si="298"/>
        <v>0</v>
      </c>
      <c r="AD259" s="128"/>
      <c r="AE259" s="134"/>
      <c r="AF259" s="93" t="str">
        <f t="shared" si="290"/>
        <v>m²</v>
      </c>
      <c r="AG259" s="110">
        <f t="shared" si="281"/>
        <v>0</v>
      </c>
      <c r="AH259" s="65" t="str">
        <f t="shared" ref="AH259:AH267" si="313">IF($I259="","",$I259*AE259)</f>
        <v/>
      </c>
      <c r="AI259" s="77"/>
      <c r="AJ259" s="77" t="str">
        <f t="shared" si="299"/>
        <v/>
      </c>
      <c r="AK259" s="77" t="str">
        <f t="shared" si="300"/>
        <v/>
      </c>
      <c r="AL259" s="77" t="str">
        <f t="shared" si="301"/>
        <v/>
      </c>
      <c r="AM259" s="77" t="str">
        <f t="shared" si="302"/>
        <v/>
      </c>
      <c r="AN259" s="77" t="str">
        <f t="shared" si="303"/>
        <v/>
      </c>
      <c r="AO259" s="77" t="str">
        <f t="shared" si="304"/>
        <v/>
      </c>
      <c r="AP259" s="108" t="str">
        <f t="shared" si="305"/>
        <v/>
      </c>
      <c r="AQ259"/>
      <c r="AR259" s="128"/>
      <c r="AS259" s="134"/>
      <c r="AT259" s="93" t="str">
        <f t="shared" si="291"/>
        <v>m²</v>
      </c>
      <c r="AU259" s="110">
        <f t="shared" si="285"/>
        <v>0</v>
      </c>
      <c r="AV259" s="65" t="str">
        <f t="shared" ref="AV259:AV267" si="314">IF($I259="","",$I259*AS259)</f>
        <v/>
      </c>
      <c r="AW259" s="77"/>
      <c r="AX259" s="77" t="str">
        <f t="shared" si="306"/>
        <v/>
      </c>
      <c r="AY259" s="77" t="str">
        <f t="shared" si="307"/>
        <v/>
      </c>
      <c r="AZ259" s="77" t="str">
        <f t="shared" si="308"/>
        <v/>
      </c>
      <c r="BA259" s="77" t="str">
        <f t="shared" si="309"/>
        <v/>
      </c>
      <c r="BB259" s="77" t="str">
        <f t="shared" si="310"/>
        <v/>
      </c>
      <c r="BC259" s="77" t="str">
        <f t="shared" si="311"/>
        <v/>
      </c>
      <c r="BD259" s="108" t="str">
        <f t="shared" si="312"/>
        <v/>
      </c>
      <c r="BE259" s="77"/>
      <c r="BG259" s="77"/>
    </row>
    <row r="260" spans="2:59" ht="39" hidden="1" customHeight="1">
      <c r="B260" s="19"/>
      <c r="C260" s="69" t="s">
        <v>144</v>
      </c>
      <c r="D260" s="8"/>
      <c r="E260" s="56"/>
      <c r="F260" s="56"/>
      <c r="G260" s="143"/>
      <c r="H260" s="137"/>
      <c r="I260" s="127"/>
      <c r="J260" s="58"/>
      <c r="K260" s="58"/>
      <c r="L260" s="58"/>
      <c r="M260" s="4"/>
      <c r="P260" s="128"/>
      <c r="Q260" s="134"/>
      <c r="R260" s="93" t="str">
        <f t="shared" si="289"/>
        <v/>
      </c>
      <c r="S260" s="110" t="str">
        <f t="shared" si="185"/>
        <v/>
      </c>
      <c r="T260" s="65" t="str">
        <f t="shared" si="186"/>
        <v/>
      </c>
      <c r="U260" s="77"/>
      <c r="V260" s="77" t="str">
        <f t="shared" si="292"/>
        <v/>
      </c>
      <c r="W260" s="77" t="str">
        <f t="shared" si="293"/>
        <v/>
      </c>
      <c r="X260" s="77" t="str">
        <f t="shared" si="294"/>
        <v/>
      </c>
      <c r="Y260" s="77" t="str">
        <f t="shared" si="295"/>
        <v/>
      </c>
      <c r="Z260" s="77" t="str">
        <f t="shared" si="296"/>
        <v/>
      </c>
      <c r="AA260" s="77" t="str">
        <f t="shared" si="297"/>
        <v/>
      </c>
      <c r="AB260" s="108" t="str">
        <f t="shared" si="298"/>
        <v/>
      </c>
      <c r="AD260" s="128"/>
      <c r="AE260" s="134"/>
      <c r="AF260" s="93" t="str">
        <f t="shared" si="290"/>
        <v/>
      </c>
      <c r="AG260" s="110" t="str">
        <f t="shared" si="281"/>
        <v/>
      </c>
      <c r="AH260" s="65" t="str">
        <f t="shared" si="313"/>
        <v/>
      </c>
      <c r="AI260" s="77"/>
      <c r="AJ260" s="77" t="str">
        <f t="shared" ref="AJ260:AJ267" si="315">IF(AD260="x",AG260,"")</f>
        <v/>
      </c>
      <c r="AK260" s="77" t="str">
        <f t="shared" ref="AK260:AK267" si="316">IF(AD260="x",AH260,"")</f>
        <v/>
      </c>
      <c r="AL260" s="77" t="str">
        <f t="shared" ref="AL260:AL267" si="317">IF(AD260="x",AG260,"")</f>
        <v/>
      </c>
      <c r="AM260" s="77" t="str">
        <f t="shared" ref="AM260:AM267" si="318">IF(AD260="x",AH260,"")</f>
        <v/>
      </c>
      <c r="AN260" s="77" t="str">
        <f t="shared" ref="AN260:AN267" si="319">IF(AD260="x",AG260,"")</f>
        <v/>
      </c>
      <c r="AO260" s="77" t="str">
        <f t="shared" ref="AO260:AO267" si="320">IF(AD260="x",AH260,"")</f>
        <v/>
      </c>
      <c r="AP260" s="108" t="str">
        <f t="shared" ref="AP260:AP267" si="321">IF(AD260="x",AG260,"")</f>
        <v/>
      </c>
      <c r="AQ260"/>
      <c r="AR260" s="128"/>
      <c r="AS260" s="134"/>
      <c r="AT260" s="93" t="str">
        <f t="shared" si="291"/>
        <v/>
      </c>
      <c r="AU260" s="110" t="str">
        <f t="shared" si="285"/>
        <v/>
      </c>
      <c r="AV260" s="65" t="str">
        <f t="shared" si="314"/>
        <v/>
      </c>
      <c r="AW260" s="77"/>
      <c r="AX260" s="77" t="str">
        <f t="shared" ref="AX260:AX267" si="322">IF(AR260="x",AU260,"")</f>
        <v/>
      </c>
      <c r="AY260" s="77" t="str">
        <f t="shared" ref="AY260:AY267" si="323">IF(AR260="x",AV260,"")</f>
        <v/>
      </c>
      <c r="AZ260" s="77" t="str">
        <f t="shared" ref="AZ260:AZ267" si="324">IF(AR260="x",AU260,"")</f>
        <v/>
      </c>
      <c r="BA260" s="77" t="str">
        <f t="shared" ref="BA260:BA267" si="325">IF(AR260="x",AV260,"")</f>
        <v/>
      </c>
      <c r="BB260" s="77" t="str">
        <f t="shared" ref="BB260:BB267" si="326">IF(AR260="x",AU260,"")</f>
        <v/>
      </c>
      <c r="BC260" s="77" t="str">
        <f t="shared" ref="BC260:BC267" si="327">IF(AR260="x",AV260,"")</f>
        <v/>
      </c>
      <c r="BD260" s="108" t="str">
        <f t="shared" ref="BD260:BD267" si="328">IF(AR260="x",AU260,"")</f>
        <v/>
      </c>
      <c r="BE260" s="77"/>
      <c r="BG260" s="77"/>
    </row>
    <row r="261" spans="2:59" ht="39" hidden="1" customHeight="1">
      <c r="B261" s="19"/>
      <c r="C261" s="69" t="s">
        <v>144</v>
      </c>
      <c r="D261" s="8"/>
      <c r="E261" s="56"/>
      <c r="F261" s="56"/>
      <c r="G261" s="143"/>
      <c r="H261" s="137"/>
      <c r="I261" s="127"/>
      <c r="J261" s="190"/>
      <c r="K261" s="58"/>
      <c r="L261" s="58"/>
      <c r="M261" s="4"/>
      <c r="P261" s="128"/>
      <c r="Q261" s="134"/>
      <c r="R261" s="93" t="str">
        <f t="shared" si="289"/>
        <v/>
      </c>
      <c r="S261" s="110" t="str">
        <f t="shared" si="185"/>
        <v/>
      </c>
      <c r="T261" s="65" t="str">
        <f t="shared" si="186"/>
        <v/>
      </c>
      <c r="U261" s="77"/>
      <c r="V261" s="77" t="str">
        <f t="shared" ref="V261:V267" si="329">IF(P261="x",S261,"")</f>
        <v/>
      </c>
      <c r="W261" s="77" t="str">
        <f t="shared" ref="W261:W267" si="330">IF(P261="x",T261,"")</f>
        <v/>
      </c>
      <c r="X261" s="77" t="str">
        <f t="shared" ref="X261:X267" si="331">IF(P261="x",S261,"")</f>
        <v/>
      </c>
      <c r="Y261" s="77" t="str">
        <f t="shared" ref="Y261:Y267" si="332">IF(P261="x",T261,"")</f>
        <v/>
      </c>
      <c r="Z261" s="77" t="str">
        <f t="shared" ref="Z261:Z267" si="333">IF(P261="x",S261,"")</f>
        <v/>
      </c>
      <c r="AA261" s="77" t="str">
        <f t="shared" ref="AA261:AA267" si="334">IF(P261="x",T261,"")</f>
        <v/>
      </c>
      <c r="AB261" s="108" t="str">
        <f t="shared" ref="AB261:AB267" si="335">IF(P261="x",S261,"")</f>
        <v/>
      </c>
      <c r="AD261" s="128"/>
      <c r="AE261" s="134"/>
      <c r="AF261" s="93" t="str">
        <f t="shared" si="290"/>
        <v/>
      </c>
      <c r="AG261" s="110" t="str">
        <f t="shared" si="281"/>
        <v/>
      </c>
      <c r="AH261" s="65" t="str">
        <f t="shared" si="313"/>
        <v/>
      </c>
      <c r="AI261" s="77"/>
      <c r="AJ261" s="77" t="str">
        <f t="shared" si="315"/>
        <v/>
      </c>
      <c r="AK261" s="77" t="str">
        <f t="shared" si="316"/>
        <v/>
      </c>
      <c r="AL261" s="77" t="str">
        <f t="shared" si="317"/>
        <v/>
      </c>
      <c r="AM261" s="77" t="str">
        <f t="shared" si="318"/>
        <v/>
      </c>
      <c r="AN261" s="77" t="str">
        <f t="shared" si="319"/>
        <v/>
      </c>
      <c r="AO261" s="77" t="str">
        <f t="shared" si="320"/>
        <v/>
      </c>
      <c r="AP261" s="108" t="str">
        <f t="shared" si="321"/>
        <v/>
      </c>
      <c r="AQ261"/>
      <c r="AR261" s="128"/>
      <c r="AS261" s="134"/>
      <c r="AT261" s="93" t="str">
        <f t="shared" si="291"/>
        <v/>
      </c>
      <c r="AU261" s="110" t="str">
        <f t="shared" si="285"/>
        <v/>
      </c>
      <c r="AV261" s="65" t="str">
        <f t="shared" si="314"/>
        <v/>
      </c>
      <c r="AW261" s="77"/>
      <c r="AX261" s="77" t="str">
        <f t="shared" si="322"/>
        <v/>
      </c>
      <c r="AY261" s="77" t="str">
        <f t="shared" si="323"/>
        <v/>
      </c>
      <c r="AZ261" s="77" t="str">
        <f t="shared" si="324"/>
        <v/>
      </c>
      <c r="BA261" s="77" t="str">
        <f t="shared" si="325"/>
        <v/>
      </c>
      <c r="BB261" s="77" t="str">
        <f t="shared" si="326"/>
        <v/>
      </c>
      <c r="BC261" s="77" t="str">
        <f t="shared" si="327"/>
        <v/>
      </c>
      <c r="BD261" s="108" t="str">
        <f t="shared" si="328"/>
        <v/>
      </c>
      <c r="BE261" s="77"/>
      <c r="BG261" s="77"/>
    </row>
    <row r="262" spans="2:59" ht="39" hidden="1" customHeight="1">
      <c r="B262" s="19"/>
      <c r="C262" s="69" t="s">
        <v>144</v>
      </c>
      <c r="D262" s="8"/>
      <c r="E262" s="56"/>
      <c r="F262" s="56"/>
      <c r="G262" s="143"/>
      <c r="H262" s="127"/>
      <c r="I262" s="127"/>
      <c r="J262" s="137"/>
      <c r="K262" s="58"/>
      <c r="L262" s="58"/>
      <c r="M262" s="4"/>
      <c r="P262" s="128"/>
      <c r="Q262" s="134"/>
      <c r="R262" s="93" t="str">
        <f t="shared" si="289"/>
        <v/>
      </c>
      <c r="S262" s="110" t="str">
        <f t="shared" si="185"/>
        <v/>
      </c>
      <c r="T262" s="65" t="str">
        <f t="shared" si="186"/>
        <v/>
      </c>
      <c r="U262" s="77"/>
      <c r="V262" s="77" t="str">
        <f t="shared" si="329"/>
        <v/>
      </c>
      <c r="W262" s="77" t="str">
        <f t="shared" si="330"/>
        <v/>
      </c>
      <c r="X262" s="77" t="str">
        <f t="shared" si="331"/>
        <v/>
      </c>
      <c r="Y262" s="77" t="str">
        <f t="shared" si="332"/>
        <v/>
      </c>
      <c r="Z262" s="77" t="str">
        <f t="shared" si="333"/>
        <v/>
      </c>
      <c r="AA262" s="77" t="str">
        <f t="shared" si="334"/>
        <v/>
      </c>
      <c r="AB262" s="108" t="str">
        <f t="shared" si="335"/>
        <v/>
      </c>
      <c r="AD262" s="128"/>
      <c r="AE262" s="134"/>
      <c r="AF262" s="93" t="str">
        <f t="shared" si="290"/>
        <v/>
      </c>
      <c r="AG262" s="110" t="str">
        <f t="shared" si="281"/>
        <v/>
      </c>
      <c r="AH262" s="65" t="str">
        <f t="shared" si="313"/>
        <v/>
      </c>
      <c r="AI262" s="77"/>
      <c r="AJ262" s="77" t="str">
        <f t="shared" si="315"/>
        <v/>
      </c>
      <c r="AK262" s="77" t="str">
        <f t="shared" si="316"/>
        <v/>
      </c>
      <c r="AL262" s="77" t="str">
        <f t="shared" si="317"/>
        <v/>
      </c>
      <c r="AM262" s="77" t="str">
        <f t="shared" si="318"/>
        <v/>
      </c>
      <c r="AN262" s="77" t="str">
        <f t="shared" si="319"/>
        <v/>
      </c>
      <c r="AO262" s="77" t="str">
        <f t="shared" si="320"/>
        <v/>
      </c>
      <c r="AP262" s="108" t="str">
        <f t="shared" si="321"/>
        <v/>
      </c>
      <c r="AQ262"/>
      <c r="AR262" s="128"/>
      <c r="AS262" s="134"/>
      <c r="AT262" s="93" t="str">
        <f t="shared" si="291"/>
        <v/>
      </c>
      <c r="AU262" s="110" t="str">
        <f t="shared" si="285"/>
        <v/>
      </c>
      <c r="AV262" s="65" t="str">
        <f t="shared" si="314"/>
        <v/>
      </c>
      <c r="AW262" s="77"/>
      <c r="AX262" s="77" t="str">
        <f t="shared" si="322"/>
        <v/>
      </c>
      <c r="AY262" s="77" t="str">
        <f t="shared" si="323"/>
        <v/>
      </c>
      <c r="AZ262" s="77" t="str">
        <f t="shared" si="324"/>
        <v/>
      </c>
      <c r="BA262" s="77" t="str">
        <f t="shared" si="325"/>
        <v/>
      </c>
      <c r="BB262" s="77" t="str">
        <f t="shared" si="326"/>
        <v/>
      </c>
      <c r="BC262" s="77" t="str">
        <f t="shared" si="327"/>
        <v/>
      </c>
      <c r="BD262" s="108" t="str">
        <f t="shared" si="328"/>
        <v/>
      </c>
      <c r="BE262" s="77"/>
      <c r="BG262" s="77"/>
    </row>
    <row r="263" spans="2:59" ht="39" hidden="1" customHeight="1">
      <c r="B263" s="19"/>
      <c r="C263" s="69" t="s">
        <v>144</v>
      </c>
      <c r="D263" s="8"/>
      <c r="E263" s="56"/>
      <c r="F263" s="56"/>
      <c r="G263" s="143"/>
      <c r="H263" s="127"/>
      <c r="I263" s="127"/>
      <c r="J263" s="56"/>
      <c r="K263" s="58"/>
      <c r="L263" s="58"/>
      <c r="M263" s="4"/>
      <c r="P263" s="128"/>
      <c r="Q263" s="134"/>
      <c r="R263" s="93" t="str">
        <f t="shared" si="289"/>
        <v/>
      </c>
      <c r="S263" s="110" t="str">
        <f t="shared" si="185"/>
        <v/>
      </c>
      <c r="T263" s="65" t="str">
        <f t="shared" si="186"/>
        <v/>
      </c>
      <c r="U263" s="77"/>
      <c r="V263" s="77" t="str">
        <f t="shared" si="329"/>
        <v/>
      </c>
      <c r="W263" s="77" t="str">
        <f t="shared" si="330"/>
        <v/>
      </c>
      <c r="X263" s="77" t="str">
        <f t="shared" si="331"/>
        <v/>
      </c>
      <c r="Y263" s="77" t="str">
        <f t="shared" si="332"/>
        <v/>
      </c>
      <c r="Z263" s="77" t="str">
        <f t="shared" si="333"/>
        <v/>
      </c>
      <c r="AA263" s="77" t="str">
        <f t="shared" si="334"/>
        <v/>
      </c>
      <c r="AB263" s="108" t="str">
        <f t="shared" si="335"/>
        <v/>
      </c>
      <c r="AD263" s="128"/>
      <c r="AE263" s="134"/>
      <c r="AF263" s="93" t="str">
        <f t="shared" si="290"/>
        <v/>
      </c>
      <c r="AG263" s="110" t="str">
        <f t="shared" si="281"/>
        <v/>
      </c>
      <c r="AH263" s="65" t="str">
        <f t="shared" si="313"/>
        <v/>
      </c>
      <c r="AI263" s="77"/>
      <c r="AJ263" s="77" t="str">
        <f t="shared" si="315"/>
        <v/>
      </c>
      <c r="AK263" s="77" t="str">
        <f t="shared" si="316"/>
        <v/>
      </c>
      <c r="AL263" s="77" t="str">
        <f t="shared" si="317"/>
        <v/>
      </c>
      <c r="AM263" s="77" t="str">
        <f t="shared" si="318"/>
        <v/>
      </c>
      <c r="AN263" s="77" t="str">
        <f t="shared" si="319"/>
        <v/>
      </c>
      <c r="AO263" s="77" t="str">
        <f t="shared" si="320"/>
        <v/>
      </c>
      <c r="AP263" s="108" t="str">
        <f t="shared" si="321"/>
        <v/>
      </c>
      <c r="AQ263"/>
      <c r="AR263" s="128"/>
      <c r="AS263" s="134"/>
      <c r="AT263" s="93" t="str">
        <f t="shared" si="291"/>
        <v/>
      </c>
      <c r="AU263" s="110" t="str">
        <f t="shared" si="285"/>
        <v/>
      </c>
      <c r="AV263" s="65" t="str">
        <f t="shared" si="314"/>
        <v/>
      </c>
      <c r="AW263" s="77"/>
      <c r="AX263" s="77" t="str">
        <f t="shared" si="322"/>
        <v/>
      </c>
      <c r="AY263" s="77" t="str">
        <f t="shared" si="323"/>
        <v/>
      </c>
      <c r="AZ263" s="77" t="str">
        <f t="shared" si="324"/>
        <v/>
      </c>
      <c r="BA263" s="77" t="str">
        <f t="shared" si="325"/>
        <v/>
      </c>
      <c r="BB263" s="77" t="str">
        <f t="shared" si="326"/>
        <v/>
      </c>
      <c r="BC263" s="77" t="str">
        <f t="shared" si="327"/>
        <v/>
      </c>
      <c r="BD263" s="108" t="str">
        <f t="shared" si="328"/>
        <v/>
      </c>
      <c r="BE263" s="77"/>
      <c r="BG263" s="77"/>
    </row>
    <row r="264" spans="2:59" ht="39" hidden="1" customHeight="1">
      <c r="B264" s="19"/>
      <c r="C264" s="69" t="s">
        <v>144</v>
      </c>
      <c r="D264" s="8"/>
      <c r="E264" s="56"/>
      <c r="F264" s="56"/>
      <c r="G264" s="143"/>
      <c r="H264" s="137"/>
      <c r="I264" s="127"/>
      <c r="J264" s="58"/>
      <c r="K264" s="58"/>
      <c r="L264" s="58"/>
      <c r="M264" s="4"/>
      <c r="P264" s="128"/>
      <c r="Q264" s="134"/>
      <c r="R264" s="93" t="str">
        <f t="shared" si="289"/>
        <v/>
      </c>
      <c r="S264" s="110" t="str">
        <f t="shared" ref="S264:S267" si="336">IF($H264="","",$H264*Q264)</f>
        <v/>
      </c>
      <c r="T264" s="65" t="str">
        <f t="shared" ref="T264:T267" si="337">IF($I264="","",$I264*Q264)</f>
        <v/>
      </c>
      <c r="U264" s="77"/>
      <c r="V264" s="77" t="str">
        <f t="shared" si="329"/>
        <v/>
      </c>
      <c r="W264" s="77" t="str">
        <f t="shared" si="330"/>
        <v/>
      </c>
      <c r="X264" s="77" t="str">
        <f t="shared" si="331"/>
        <v/>
      </c>
      <c r="Y264" s="77" t="str">
        <f t="shared" si="332"/>
        <v/>
      </c>
      <c r="Z264" s="77" t="str">
        <f t="shared" si="333"/>
        <v/>
      </c>
      <c r="AA264" s="77" t="str">
        <f t="shared" si="334"/>
        <v/>
      </c>
      <c r="AB264" s="108" t="str">
        <f t="shared" si="335"/>
        <v/>
      </c>
      <c r="AD264" s="128"/>
      <c r="AE264" s="134"/>
      <c r="AF264" s="93" t="str">
        <f t="shared" si="290"/>
        <v/>
      </c>
      <c r="AG264" s="110" t="str">
        <f t="shared" si="281"/>
        <v/>
      </c>
      <c r="AH264" s="65" t="str">
        <f t="shared" si="313"/>
        <v/>
      </c>
      <c r="AI264" s="77"/>
      <c r="AJ264" s="77" t="str">
        <f t="shared" si="315"/>
        <v/>
      </c>
      <c r="AK264" s="77" t="str">
        <f t="shared" si="316"/>
        <v/>
      </c>
      <c r="AL264" s="77" t="str">
        <f t="shared" si="317"/>
        <v/>
      </c>
      <c r="AM264" s="77" t="str">
        <f t="shared" si="318"/>
        <v/>
      </c>
      <c r="AN264" s="77" t="str">
        <f t="shared" si="319"/>
        <v/>
      </c>
      <c r="AO264" s="77" t="str">
        <f t="shared" si="320"/>
        <v/>
      </c>
      <c r="AP264" s="108" t="str">
        <f t="shared" si="321"/>
        <v/>
      </c>
      <c r="AQ264"/>
      <c r="AR264" s="128"/>
      <c r="AS264" s="134"/>
      <c r="AT264" s="93" t="str">
        <f t="shared" si="291"/>
        <v/>
      </c>
      <c r="AU264" s="110" t="str">
        <f t="shared" si="285"/>
        <v/>
      </c>
      <c r="AV264" s="65" t="str">
        <f t="shared" si="314"/>
        <v/>
      </c>
      <c r="AW264" s="77"/>
      <c r="AX264" s="77" t="str">
        <f t="shared" si="322"/>
        <v/>
      </c>
      <c r="AY264" s="77" t="str">
        <f t="shared" si="323"/>
        <v/>
      </c>
      <c r="AZ264" s="77" t="str">
        <f t="shared" si="324"/>
        <v/>
      </c>
      <c r="BA264" s="77" t="str">
        <f t="shared" si="325"/>
        <v/>
      </c>
      <c r="BB264" s="77" t="str">
        <f t="shared" si="326"/>
        <v/>
      </c>
      <c r="BC264" s="77" t="str">
        <f t="shared" si="327"/>
        <v/>
      </c>
      <c r="BD264" s="108" t="str">
        <f t="shared" si="328"/>
        <v/>
      </c>
      <c r="BE264" s="77"/>
      <c r="BG264" s="77"/>
    </row>
    <row r="265" spans="2:59" ht="39" hidden="1" customHeight="1">
      <c r="B265" s="19"/>
      <c r="C265" s="69" t="s">
        <v>144</v>
      </c>
      <c r="D265" s="8"/>
      <c r="E265" s="56"/>
      <c r="F265" s="56"/>
      <c r="G265" s="143"/>
      <c r="H265" s="137"/>
      <c r="I265" s="127"/>
      <c r="J265" s="58"/>
      <c r="K265" s="58"/>
      <c r="L265" s="58"/>
      <c r="M265" s="4"/>
      <c r="P265" s="128"/>
      <c r="Q265" s="134"/>
      <c r="R265" s="93" t="str">
        <f t="shared" si="289"/>
        <v/>
      </c>
      <c r="S265" s="110" t="str">
        <f t="shared" si="336"/>
        <v/>
      </c>
      <c r="T265" s="65" t="str">
        <f t="shared" si="337"/>
        <v/>
      </c>
      <c r="U265" s="77"/>
      <c r="V265" s="77" t="str">
        <f t="shared" si="329"/>
        <v/>
      </c>
      <c r="W265" s="77" t="str">
        <f t="shared" si="330"/>
        <v/>
      </c>
      <c r="X265" s="77" t="str">
        <f t="shared" si="331"/>
        <v/>
      </c>
      <c r="Y265" s="77" t="str">
        <f t="shared" si="332"/>
        <v/>
      </c>
      <c r="Z265" s="77" t="str">
        <f t="shared" si="333"/>
        <v/>
      </c>
      <c r="AA265" s="77" t="str">
        <f t="shared" si="334"/>
        <v/>
      </c>
      <c r="AB265" s="108" t="str">
        <f t="shared" si="335"/>
        <v/>
      </c>
      <c r="AD265" s="128"/>
      <c r="AE265" s="134"/>
      <c r="AF265" s="93" t="str">
        <f t="shared" si="290"/>
        <v/>
      </c>
      <c r="AG265" s="110" t="str">
        <f t="shared" si="281"/>
        <v/>
      </c>
      <c r="AH265" s="65" t="str">
        <f t="shared" si="313"/>
        <v/>
      </c>
      <c r="AI265" s="77"/>
      <c r="AJ265" s="77" t="str">
        <f t="shared" si="315"/>
        <v/>
      </c>
      <c r="AK265" s="77" t="str">
        <f t="shared" si="316"/>
        <v/>
      </c>
      <c r="AL265" s="77" t="str">
        <f t="shared" si="317"/>
        <v/>
      </c>
      <c r="AM265" s="77" t="str">
        <f t="shared" si="318"/>
        <v/>
      </c>
      <c r="AN265" s="77" t="str">
        <f t="shared" si="319"/>
        <v/>
      </c>
      <c r="AO265" s="77" t="str">
        <f t="shared" si="320"/>
        <v/>
      </c>
      <c r="AP265" s="108" t="str">
        <f t="shared" si="321"/>
        <v/>
      </c>
      <c r="AQ265"/>
      <c r="AR265" s="128"/>
      <c r="AS265" s="134"/>
      <c r="AT265" s="93" t="str">
        <f t="shared" si="291"/>
        <v/>
      </c>
      <c r="AU265" s="110" t="str">
        <f t="shared" si="285"/>
        <v/>
      </c>
      <c r="AV265" s="65" t="str">
        <f t="shared" si="314"/>
        <v/>
      </c>
      <c r="AW265" s="77"/>
      <c r="AX265" s="77" t="str">
        <f t="shared" si="322"/>
        <v/>
      </c>
      <c r="AY265" s="77" t="str">
        <f t="shared" si="323"/>
        <v/>
      </c>
      <c r="AZ265" s="77" t="str">
        <f t="shared" si="324"/>
        <v/>
      </c>
      <c r="BA265" s="77" t="str">
        <f t="shared" si="325"/>
        <v/>
      </c>
      <c r="BB265" s="77" t="str">
        <f t="shared" si="326"/>
        <v/>
      </c>
      <c r="BC265" s="77" t="str">
        <f t="shared" si="327"/>
        <v/>
      </c>
      <c r="BD265" s="108" t="str">
        <f t="shared" si="328"/>
        <v/>
      </c>
      <c r="BE265" s="77"/>
      <c r="BG265" s="77"/>
    </row>
    <row r="266" spans="2:59" ht="39" hidden="1" customHeight="1">
      <c r="B266" s="19"/>
      <c r="C266" s="69" t="s">
        <v>144</v>
      </c>
      <c r="D266" s="8"/>
      <c r="E266" s="56"/>
      <c r="F266" s="56"/>
      <c r="G266" s="143"/>
      <c r="H266" s="137"/>
      <c r="I266" s="127"/>
      <c r="J266" s="58"/>
      <c r="K266" s="58"/>
      <c r="L266" s="58"/>
      <c r="M266" s="4"/>
      <c r="P266" s="128"/>
      <c r="Q266" s="134"/>
      <c r="R266" s="93" t="str">
        <f t="shared" si="289"/>
        <v/>
      </c>
      <c r="S266" s="110" t="str">
        <f t="shared" si="336"/>
        <v/>
      </c>
      <c r="T266" s="65" t="str">
        <f t="shared" si="337"/>
        <v/>
      </c>
      <c r="U266" s="77"/>
      <c r="V266" s="77" t="str">
        <f t="shared" si="329"/>
        <v/>
      </c>
      <c r="W266" s="77" t="str">
        <f t="shared" si="330"/>
        <v/>
      </c>
      <c r="X266" s="77" t="str">
        <f t="shared" si="331"/>
        <v/>
      </c>
      <c r="Y266" s="77" t="str">
        <f t="shared" si="332"/>
        <v/>
      </c>
      <c r="Z266" s="77" t="str">
        <f t="shared" si="333"/>
        <v/>
      </c>
      <c r="AA266" s="77" t="str">
        <f t="shared" si="334"/>
        <v/>
      </c>
      <c r="AB266" s="108" t="str">
        <f t="shared" si="335"/>
        <v/>
      </c>
      <c r="AD266" s="128"/>
      <c r="AE266" s="134"/>
      <c r="AF266" s="93" t="str">
        <f t="shared" si="290"/>
        <v/>
      </c>
      <c r="AG266" s="110" t="str">
        <f t="shared" si="281"/>
        <v/>
      </c>
      <c r="AH266" s="65" t="str">
        <f t="shared" si="313"/>
        <v/>
      </c>
      <c r="AI266" s="77"/>
      <c r="AJ266" s="77" t="str">
        <f t="shared" si="315"/>
        <v/>
      </c>
      <c r="AK266" s="77" t="str">
        <f t="shared" si="316"/>
        <v/>
      </c>
      <c r="AL266" s="77" t="str">
        <f t="shared" si="317"/>
        <v/>
      </c>
      <c r="AM266" s="77" t="str">
        <f t="shared" si="318"/>
        <v/>
      </c>
      <c r="AN266" s="77" t="str">
        <f t="shared" si="319"/>
        <v/>
      </c>
      <c r="AO266" s="77" t="str">
        <f t="shared" si="320"/>
        <v/>
      </c>
      <c r="AP266" s="108" t="str">
        <f t="shared" si="321"/>
        <v/>
      </c>
      <c r="AQ266"/>
      <c r="AR266" s="128"/>
      <c r="AS266" s="134"/>
      <c r="AT266" s="93" t="str">
        <f t="shared" si="291"/>
        <v/>
      </c>
      <c r="AU266" s="110" t="str">
        <f t="shared" si="285"/>
        <v/>
      </c>
      <c r="AV266" s="65" t="str">
        <f t="shared" si="314"/>
        <v/>
      </c>
      <c r="AW266" s="77"/>
      <c r="AX266" s="77" t="str">
        <f t="shared" si="322"/>
        <v/>
      </c>
      <c r="AY266" s="77" t="str">
        <f t="shared" si="323"/>
        <v/>
      </c>
      <c r="AZ266" s="77" t="str">
        <f t="shared" si="324"/>
        <v/>
      </c>
      <c r="BA266" s="77" t="str">
        <f t="shared" si="325"/>
        <v/>
      </c>
      <c r="BB266" s="77" t="str">
        <f t="shared" si="326"/>
        <v/>
      </c>
      <c r="BC266" s="77" t="str">
        <f t="shared" si="327"/>
        <v/>
      </c>
      <c r="BD266" s="108" t="str">
        <f t="shared" si="328"/>
        <v/>
      </c>
      <c r="BE266" s="77"/>
      <c r="BG266" s="77"/>
    </row>
    <row r="267" spans="2:59" ht="39" hidden="1" customHeight="1">
      <c r="B267" s="70"/>
      <c r="C267" s="70" t="s">
        <v>144</v>
      </c>
      <c r="D267" s="25"/>
      <c r="E267" s="7"/>
      <c r="F267" s="7"/>
      <c r="G267" s="144"/>
      <c r="H267" s="139"/>
      <c r="I267" s="140"/>
      <c r="J267" s="6"/>
      <c r="K267" s="6"/>
      <c r="L267" s="6"/>
      <c r="M267" s="4"/>
      <c r="P267" s="129"/>
      <c r="Q267" s="135"/>
      <c r="R267" s="97" t="str">
        <f t="shared" si="289"/>
        <v/>
      </c>
      <c r="S267" s="111" t="str">
        <f t="shared" si="336"/>
        <v/>
      </c>
      <c r="T267" s="66" t="str">
        <f t="shared" si="337"/>
        <v/>
      </c>
      <c r="U267" s="77"/>
      <c r="V267" s="77" t="str">
        <f t="shared" si="329"/>
        <v/>
      </c>
      <c r="W267" s="77" t="str">
        <f t="shared" si="330"/>
        <v/>
      </c>
      <c r="X267" s="77" t="str">
        <f t="shared" si="331"/>
        <v/>
      </c>
      <c r="Y267" s="77" t="str">
        <f t="shared" si="332"/>
        <v/>
      </c>
      <c r="Z267" s="77" t="str">
        <f t="shared" si="333"/>
        <v/>
      </c>
      <c r="AA267" s="77" t="str">
        <f t="shared" si="334"/>
        <v/>
      </c>
      <c r="AB267" s="108" t="str">
        <f t="shared" si="335"/>
        <v/>
      </c>
      <c r="AD267" s="129"/>
      <c r="AE267" s="135"/>
      <c r="AF267" s="97" t="str">
        <f t="shared" si="290"/>
        <v/>
      </c>
      <c r="AG267" s="111" t="str">
        <f t="shared" si="281"/>
        <v/>
      </c>
      <c r="AH267" s="66" t="str">
        <f t="shared" si="313"/>
        <v/>
      </c>
      <c r="AI267" s="77"/>
      <c r="AJ267" s="77" t="str">
        <f t="shared" si="315"/>
        <v/>
      </c>
      <c r="AK267" s="77" t="str">
        <f t="shared" si="316"/>
        <v/>
      </c>
      <c r="AL267" s="77" t="str">
        <f t="shared" si="317"/>
        <v/>
      </c>
      <c r="AM267" s="77" t="str">
        <f t="shared" si="318"/>
        <v/>
      </c>
      <c r="AN267" s="77" t="str">
        <f t="shared" si="319"/>
        <v/>
      </c>
      <c r="AO267" s="77" t="str">
        <f t="shared" si="320"/>
        <v/>
      </c>
      <c r="AP267" s="108" t="str">
        <f t="shared" si="321"/>
        <v/>
      </c>
      <c r="AQ267"/>
      <c r="AR267" s="129"/>
      <c r="AS267" s="135"/>
      <c r="AT267" s="97" t="str">
        <f t="shared" si="291"/>
        <v/>
      </c>
      <c r="AU267" s="111" t="str">
        <f t="shared" si="285"/>
        <v/>
      </c>
      <c r="AV267" s="66" t="str">
        <f t="shared" si="314"/>
        <v/>
      </c>
      <c r="AW267" s="77"/>
      <c r="AX267" s="77" t="str">
        <f t="shared" si="322"/>
        <v/>
      </c>
      <c r="AY267" s="77" t="str">
        <f t="shared" si="323"/>
        <v/>
      </c>
      <c r="AZ267" s="77" t="str">
        <f t="shared" si="324"/>
        <v/>
      </c>
      <c r="BA267" s="77" t="str">
        <f t="shared" si="325"/>
        <v/>
      </c>
      <c r="BB267" s="77" t="str">
        <f t="shared" si="326"/>
        <v/>
      </c>
      <c r="BC267" s="77" t="str">
        <f t="shared" si="327"/>
        <v/>
      </c>
      <c r="BD267" s="108" t="str">
        <f t="shared" si="328"/>
        <v/>
      </c>
      <c r="BE267" s="77"/>
      <c r="BF267" s="61"/>
      <c r="BG267" s="77"/>
    </row>
    <row r="268" spans="2:59" ht="30" customHeight="1">
      <c r="B268" s="174" t="s">
        <v>150</v>
      </c>
      <c r="C268" s="174"/>
      <c r="D268" s="22"/>
      <c r="E268" s="175"/>
      <c r="F268" s="21"/>
      <c r="G268" s="21"/>
      <c r="H268" s="176"/>
      <c r="I268" s="176"/>
      <c r="J268" s="23"/>
      <c r="K268" s="23"/>
      <c r="L268" s="23"/>
      <c r="M268" s="4"/>
      <c r="P268" s="176"/>
      <c r="Q268" s="178"/>
      <c r="R268" s="179"/>
      <c r="S268" s="176"/>
      <c r="T268" s="176"/>
      <c r="U268" s="77"/>
      <c r="V268" s="176"/>
      <c r="W268" s="176"/>
      <c r="X268" s="176"/>
      <c r="Y268" s="176"/>
      <c r="Z268" s="176"/>
      <c r="AA268" s="176"/>
      <c r="AB268" s="176"/>
      <c r="AD268" s="176"/>
      <c r="AE268" s="176"/>
      <c r="AF268" s="176"/>
      <c r="AG268" s="176"/>
      <c r="AH268" s="176"/>
      <c r="AI268" s="77"/>
      <c r="AJ268" s="176"/>
      <c r="AK268" s="176"/>
      <c r="AL268" s="176"/>
      <c r="AM268" s="176"/>
      <c r="AN268" s="176"/>
      <c r="AO268" s="176"/>
      <c r="AP268" s="176"/>
      <c r="AR268" s="176"/>
      <c r="AS268" s="176"/>
      <c r="AT268" s="176"/>
      <c r="AU268" s="176"/>
      <c r="AV268" s="176"/>
      <c r="AW268" s="77"/>
      <c r="AX268" s="176"/>
      <c r="AY268" s="176"/>
      <c r="AZ268" s="176"/>
      <c r="BA268" s="176"/>
      <c r="BB268" s="176"/>
      <c r="BC268" s="176"/>
      <c r="BD268" s="176"/>
      <c r="BE268" s="11"/>
      <c r="BG268" s="11"/>
    </row>
    <row r="269" spans="2:59" ht="15" customHeight="1">
      <c r="B269" s="5"/>
      <c r="C269" s="5"/>
      <c r="D269" s="5"/>
      <c r="E269" s="10"/>
      <c r="F269" s="5"/>
      <c r="G269" s="5"/>
      <c r="J269" s="12"/>
      <c r="K269" s="12"/>
      <c r="L269" s="12"/>
      <c r="Q269" s="5"/>
    </row>
    <row r="270" spans="2:59" s="1" customFormat="1" ht="15" customHeight="1">
      <c r="R270" s="17"/>
    </row>
    <row r="271" spans="2:59" ht="15" customHeight="1">
      <c r="B271" s="9"/>
      <c r="C271" s="9"/>
      <c r="D271" s="9"/>
      <c r="E271" s="9"/>
      <c r="F271" s="9"/>
      <c r="G271" s="9"/>
      <c r="J271" s="9"/>
      <c r="K271" s="9"/>
      <c r="L271" s="9"/>
      <c r="Q271" s="9"/>
    </row>
    <row r="272" spans="2:59" ht="15" customHeight="1">
      <c r="B272" s="9"/>
      <c r="C272" s="9"/>
      <c r="D272" s="9"/>
      <c r="E272" s="9"/>
      <c r="F272" s="9"/>
      <c r="G272" s="9"/>
      <c r="I272" s="11"/>
      <c r="J272" s="9"/>
      <c r="K272" s="9"/>
      <c r="L272" s="9"/>
      <c r="M272" s="4"/>
      <c r="N272" s="162" t="s">
        <v>151</v>
      </c>
      <c r="O272" s="9"/>
      <c r="P272" s="35" t="str">
        <f>P2</f>
        <v>JBB wooden panel Min. CO2</v>
      </c>
      <c r="Q272" s="9"/>
      <c r="R272" s="89"/>
      <c r="S272" s="11"/>
      <c r="T272" s="11"/>
      <c r="U272" s="11"/>
      <c r="V272" s="11"/>
      <c r="W272" s="11"/>
      <c r="X272" s="11"/>
      <c r="Y272" s="11"/>
      <c r="Z272" s="11"/>
      <c r="AA272" s="11"/>
      <c r="AB272" s="11"/>
      <c r="AC272" s="9"/>
      <c r="AD272" s="35">
        <f>AD2</f>
        <v>0</v>
      </c>
      <c r="AE272" s="79"/>
      <c r="AF272" s="79"/>
      <c r="AG272" s="11"/>
      <c r="AH272" s="11"/>
      <c r="AI272" s="11"/>
      <c r="AJ272" s="11"/>
      <c r="AK272" s="11"/>
      <c r="AL272" s="11"/>
      <c r="AM272" s="11"/>
      <c r="AN272" s="11"/>
      <c r="AO272" s="11"/>
      <c r="AP272" s="11"/>
      <c r="AQ272" s="8"/>
      <c r="AR272" s="35">
        <f>AR2</f>
        <v>0</v>
      </c>
      <c r="AS272" s="79"/>
      <c r="AT272" s="79"/>
      <c r="AU272" s="11"/>
      <c r="AV272" s="11"/>
      <c r="AW272" s="11"/>
      <c r="AX272" s="11"/>
      <c r="AY272" s="11"/>
      <c r="AZ272" s="11"/>
      <c r="BA272" s="11"/>
      <c r="BB272" s="11"/>
      <c r="BC272" s="11"/>
      <c r="BD272" s="11"/>
      <c r="BE272" s="11"/>
      <c r="BF272" s="35" t="str">
        <f>BF2</f>
        <v>Standard detached house</v>
      </c>
      <c r="BG272" s="11"/>
    </row>
    <row r="273" spans="5:58" ht="15" customHeight="1">
      <c r="E273" s="9"/>
      <c r="K273" s="9"/>
      <c r="L273" s="9"/>
      <c r="N273" s="32" t="s">
        <v>51</v>
      </c>
      <c r="O273" s="9"/>
      <c r="P273" s="48">
        <f>IFERROR(SUMIF($C$13:$C$267,$N273,$S$13:$S$267)/P$3,"")</f>
        <v>0.28325399999999995</v>
      </c>
      <c r="Q273" s="9"/>
      <c r="R273" s="91"/>
      <c r="S273" s="9"/>
      <c r="T273" s="9"/>
      <c r="U273" s="9"/>
      <c r="V273" s="9"/>
      <c r="W273" s="9"/>
      <c r="X273" s="9"/>
      <c r="Y273" s="9"/>
      <c r="Z273" s="9"/>
      <c r="AA273" s="9"/>
      <c r="AB273" s="9"/>
      <c r="AC273" s="9"/>
      <c r="AD273" s="48">
        <f t="shared" ref="AD273:AD284" si="338">IFERROR(SUMIF($C$13:$C$267,$N273,$AJ$13:$AJ$267)/AD$3,"")</f>
        <v>0</v>
      </c>
      <c r="AE273" s="48"/>
      <c r="AF273" s="48"/>
      <c r="AG273" s="8"/>
      <c r="AH273" s="8"/>
      <c r="AI273" s="8"/>
      <c r="AJ273" s="8"/>
      <c r="AK273" s="8"/>
      <c r="AL273" s="8"/>
      <c r="AM273" s="8"/>
      <c r="AN273" s="8"/>
      <c r="AO273" s="8"/>
      <c r="AP273" s="8"/>
      <c r="AQ273" s="8"/>
      <c r="AR273" s="48">
        <f t="shared" ref="AR273:AR284" si="339">IFERROR(SUMIF($C$13:$C$267,$N273,$AX$13:$AX$267)/AR$3,"")</f>
        <v>0</v>
      </c>
      <c r="AS273" s="48"/>
      <c r="AT273" s="48"/>
      <c r="AU273" s="8"/>
      <c r="AV273" s="8"/>
      <c r="AW273" s="8"/>
      <c r="AX273" s="8"/>
      <c r="AY273" s="8"/>
      <c r="AZ273" s="8"/>
      <c r="BA273" s="8"/>
      <c r="BB273" s="8"/>
      <c r="BC273" s="8"/>
      <c r="BD273" s="8"/>
      <c r="BE273" s="8"/>
      <c r="BF273" s="48">
        <v>2.9359078588235281</v>
      </c>
    </row>
    <row r="274" spans="5:58" ht="15" customHeight="1">
      <c r="N274" s="32" t="s">
        <v>62</v>
      </c>
      <c r="O274" s="9"/>
      <c r="P274" s="48">
        <f t="shared" ref="P274:P284" si="340">IFERROR(SUMIF($C$13:$C$267,$N274,$V$13:$V$267)/P$3,"")</f>
        <v>0.1149840816326531</v>
      </c>
      <c r="Q274" s="9"/>
      <c r="R274" s="91"/>
      <c r="S274" s="9"/>
      <c r="T274" s="9"/>
      <c r="U274" s="9"/>
      <c r="V274" s="9"/>
      <c r="W274" s="9"/>
      <c r="X274" s="9"/>
      <c r="Y274" s="9"/>
      <c r="Z274" s="9"/>
      <c r="AA274" s="9"/>
      <c r="AB274" s="9"/>
      <c r="AC274" s="9"/>
      <c r="AD274" s="48">
        <f t="shared" si="338"/>
        <v>0</v>
      </c>
      <c r="AE274" s="48"/>
      <c r="AF274" s="48"/>
      <c r="AG274" s="8"/>
      <c r="AH274" s="8"/>
      <c r="AI274" s="8"/>
      <c r="AJ274" s="8"/>
      <c r="AK274" s="8"/>
      <c r="AL274" s="8"/>
      <c r="AM274" s="8"/>
      <c r="AN274" s="8"/>
      <c r="AO274" s="8"/>
      <c r="AP274" s="8"/>
      <c r="AQ274" s="8"/>
      <c r="AR274" s="48">
        <f t="shared" si="339"/>
        <v>0</v>
      </c>
      <c r="AS274" s="48"/>
      <c r="AT274" s="48"/>
      <c r="AU274" s="8"/>
      <c r="AV274" s="8"/>
      <c r="AW274" s="8"/>
      <c r="AX274" s="8"/>
      <c r="AY274" s="8"/>
      <c r="AZ274" s="8"/>
      <c r="BA274" s="8"/>
      <c r="BB274" s="8"/>
      <c r="BC274" s="8"/>
      <c r="BD274" s="8"/>
      <c r="BE274" s="8"/>
      <c r="BF274" s="48">
        <v>1.2715119012760869</v>
      </c>
    </row>
    <row r="275" spans="5:58" s="3" customFormat="1" ht="15" customHeight="1">
      <c r="N275" s="32" t="s">
        <v>68</v>
      </c>
      <c r="O275" s="8"/>
      <c r="P275" s="48">
        <f t="shared" si="340"/>
        <v>0.17926475086086402</v>
      </c>
      <c r="Q275" s="8"/>
      <c r="R275" s="91"/>
      <c r="S275" s="8"/>
      <c r="T275" s="8"/>
      <c r="U275" s="8"/>
      <c r="V275" s="8"/>
      <c r="W275" s="8"/>
      <c r="X275" s="8"/>
      <c r="Y275" s="8"/>
      <c r="Z275" s="8"/>
      <c r="AA275" s="8"/>
      <c r="AB275" s="8"/>
      <c r="AC275" s="8"/>
      <c r="AD275" s="48">
        <f t="shared" si="338"/>
        <v>0</v>
      </c>
      <c r="AE275" s="48"/>
      <c r="AF275" s="48"/>
      <c r="AG275" s="8"/>
      <c r="AH275" s="8"/>
      <c r="AI275" s="8"/>
      <c r="AJ275" s="8"/>
      <c r="AK275" s="8"/>
      <c r="AL275" s="8"/>
      <c r="AM275" s="8"/>
      <c r="AN275" s="8"/>
      <c r="AO275" s="8"/>
      <c r="AP275" s="8"/>
      <c r="AQ275" s="8"/>
      <c r="AR275" s="48">
        <f t="shared" si="339"/>
        <v>0</v>
      </c>
      <c r="AS275" s="48"/>
      <c r="AT275" s="48"/>
      <c r="AU275" s="8"/>
      <c r="AV275" s="8"/>
      <c r="AW275" s="8"/>
      <c r="AX275" s="8"/>
      <c r="AY275" s="8"/>
      <c r="AZ275" s="8"/>
      <c r="BA275" s="8"/>
      <c r="BB275" s="8"/>
      <c r="BC275" s="8"/>
      <c r="BD275" s="8"/>
      <c r="BE275" s="8"/>
      <c r="BF275" s="48">
        <v>1.6803424056991303</v>
      </c>
    </row>
    <row r="276" spans="5:58" s="3" customFormat="1" ht="15" customHeight="1">
      <c r="N276" s="32" t="s">
        <v>73</v>
      </c>
      <c r="O276" s="8"/>
      <c r="P276" s="48">
        <f t="shared" si="340"/>
        <v>0.56069043585034006</v>
      </c>
      <c r="Q276" s="8"/>
      <c r="R276" s="91"/>
      <c r="S276" s="8"/>
      <c r="T276" s="8"/>
      <c r="U276" s="8"/>
      <c r="V276" s="8"/>
      <c r="W276" s="8"/>
      <c r="X276" s="8"/>
      <c r="Y276" s="8"/>
      <c r="Z276" s="8"/>
      <c r="AA276" s="8"/>
      <c r="AB276" s="8"/>
      <c r="AC276" s="8"/>
      <c r="AD276" s="48">
        <f t="shared" si="338"/>
        <v>0</v>
      </c>
      <c r="AE276" s="48"/>
      <c r="AF276" s="48"/>
      <c r="AG276" s="8"/>
      <c r="AH276" s="8"/>
      <c r="AI276" s="8"/>
      <c r="AJ276" s="8"/>
      <c r="AK276" s="8"/>
      <c r="AL276" s="8"/>
      <c r="AM276" s="8"/>
      <c r="AN276" s="8"/>
      <c r="AO276" s="8"/>
      <c r="AP276" s="8"/>
      <c r="AQ276" s="8"/>
      <c r="AR276" s="48">
        <f t="shared" si="339"/>
        <v>0</v>
      </c>
      <c r="AS276" s="48"/>
      <c r="AT276" s="48"/>
      <c r="AU276" s="8"/>
      <c r="AV276" s="8"/>
      <c r="AW276" s="8"/>
      <c r="AX276" s="8"/>
      <c r="AY276" s="8"/>
      <c r="AZ276" s="8"/>
      <c r="BA276" s="8"/>
      <c r="BB276" s="8"/>
      <c r="BC276" s="8"/>
      <c r="BD276" s="8"/>
      <c r="BE276" s="8"/>
      <c r="BF276" s="48">
        <v>1.4629477637722446</v>
      </c>
    </row>
    <row r="277" spans="5:58" s="3" customFormat="1" ht="15" customHeight="1">
      <c r="N277" s="32" t="s">
        <v>84</v>
      </c>
      <c r="O277" s="8"/>
      <c r="P277" s="48">
        <f t="shared" si="340"/>
        <v>0.15151600767180909</v>
      </c>
      <c r="Q277" s="8"/>
      <c r="R277" s="91"/>
      <c r="S277" s="8"/>
      <c r="T277" s="8"/>
      <c r="U277" s="8"/>
      <c r="V277" s="8"/>
      <c r="W277" s="8"/>
      <c r="X277" s="8"/>
      <c r="Y277" s="8"/>
      <c r="Z277" s="8"/>
      <c r="AA277" s="8"/>
      <c r="AB277" s="8"/>
      <c r="AC277" s="8"/>
      <c r="AD277" s="48">
        <f t="shared" si="338"/>
        <v>0</v>
      </c>
      <c r="AE277" s="48"/>
      <c r="AF277" s="48"/>
      <c r="AG277" s="8"/>
      <c r="AH277" s="8"/>
      <c r="AI277" s="8"/>
      <c r="AJ277" s="8"/>
      <c r="AK277" s="8"/>
      <c r="AL277" s="8"/>
      <c r="AM277" s="8"/>
      <c r="AN277" s="8"/>
      <c r="AO277" s="8"/>
      <c r="AP277" s="8"/>
      <c r="AQ277" s="8"/>
      <c r="AR277" s="48">
        <f t="shared" si="339"/>
        <v>0</v>
      </c>
      <c r="AS277" s="48"/>
      <c r="AT277" s="48"/>
      <c r="AU277" s="8"/>
      <c r="AV277" s="8"/>
      <c r="AW277" s="8"/>
      <c r="AX277" s="8"/>
      <c r="AY277" s="8"/>
      <c r="AZ277" s="8"/>
      <c r="BA277" s="8"/>
      <c r="BB277" s="8"/>
      <c r="BC277" s="8"/>
      <c r="BD277" s="8"/>
      <c r="BE277" s="8"/>
      <c r="BF277" s="48">
        <v>0.61951227446086976</v>
      </c>
    </row>
    <row r="278" spans="5:58" ht="15" customHeight="1">
      <c r="N278" s="32" t="s">
        <v>92</v>
      </c>
      <c r="O278" s="9"/>
      <c r="P278" s="48">
        <f t="shared" si="340"/>
        <v>0.14331789687817206</v>
      </c>
      <c r="Q278" s="9"/>
      <c r="R278" s="91"/>
      <c r="S278" s="9"/>
      <c r="T278" s="9"/>
      <c r="U278" s="9"/>
      <c r="V278" s="9"/>
      <c r="W278" s="9"/>
      <c r="X278" s="9"/>
      <c r="Y278" s="9"/>
      <c r="Z278" s="9"/>
      <c r="AA278" s="9"/>
      <c r="AB278" s="9"/>
      <c r="AC278" s="9"/>
      <c r="AD278" s="48">
        <f t="shared" si="338"/>
        <v>0</v>
      </c>
      <c r="AE278" s="48"/>
      <c r="AF278" s="48"/>
      <c r="AG278" s="8"/>
      <c r="AH278" s="8"/>
      <c r="AI278" s="8"/>
      <c r="AJ278" s="8"/>
      <c r="AK278" s="8"/>
      <c r="AL278" s="8"/>
      <c r="AM278" s="8"/>
      <c r="AN278" s="8"/>
      <c r="AO278" s="8"/>
      <c r="AP278" s="8"/>
      <c r="AQ278" s="8"/>
      <c r="AR278" s="48">
        <f t="shared" si="339"/>
        <v>0</v>
      </c>
      <c r="AS278" s="48"/>
      <c r="AT278" s="48"/>
      <c r="AU278" s="8"/>
      <c r="AV278" s="8"/>
      <c r="AW278" s="8"/>
      <c r="AX278" s="8"/>
      <c r="AY278" s="8"/>
      <c r="AZ278" s="8"/>
      <c r="BA278" s="8"/>
      <c r="BB278" s="8"/>
      <c r="BC278" s="8"/>
      <c r="BD278" s="8"/>
      <c r="BE278" s="8"/>
      <c r="BF278" s="48">
        <v>0</v>
      </c>
    </row>
    <row r="279" spans="5:58" ht="15" customHeight="1">
      <c r="N279" s="32" t="s">
        <v>97</v>
      </c>
      <c r="O279" s="9"/>
      <c r="P279" s="48">
        <f t="shared" si="340"/>
        <v>0.75007674798925894</v>
      </c>
      <c r="Q279" s="9"/>
      <c r="R279" s="91"/>
      <c r="S279" s="9"/>
      <c r="T279" s="9"/>
      <c r="U279" s="9"/>
      <c r="V279" s="9"/>
      <c r="W279" s="9"/>
      <c r="X279" s="9"/>
      <c r="Y279" s="9"/>
      <c r="Z279" s="9"/>
      <c r="AA279" s="9"/>
      <c r="AB279" s="9"/>
      <c r="AC279" s="9"/>
      <c r="AD279" s="48">
        <f t="shared" si="338"/>
        <v>0</v>
      </c>
      <c r="AE279" s="48"/>
      <c r="AF279" s="48"/>
      <c r="AG279" s="8"/>
      <c r="AH279" s="8"/>
      <c r="AI279" s="8"/>
      <c r="AJ279" s="8"/>
      <c r="AK279" s="8"/>
      <c r="AL279" s="8"/>
      <c r="AM279" s="8"/>
      <c r="AN279" s="8"/>
      <c r="AO279" s="8"/>
      <c r="AP279" s="8"/>
      <c r="AQ279" s="8"/>
      <c r="AR279" s="48">
        <f t="shared" si="339"/>
        <v>0</v>
      </c>
      <c r="AS279" s="48"/>
      <c r="AT279" s="48"/>
      <c r="AU279" s="8"/>
      <c r="AV279" s="8"/>
      <c r="AW279" s="8"/>
      <c r="AX279" s="8"/>
      <c r="AY279" s="8"/>
      <c r="AZ279" s="8"/>
      <c r="BA279" s="8"/>
      <c r="BB279" s="8"/>
      <c r="BC279" s="8"/>
      <c r="BD279" s="8"/>
      <c r="BE279" s="8"/>
      <c r="BF279" s="48">
        <v>0.99080391077647068</v>
      </c>
    </row>
    <row r="280" spans="5:58">
      <c r="N280" s="32" t="s">
        <v>108</v>
      </c>
      <c r="O280" s="9"/>
      <c r="P280" s="48">
        <f t="shared" si="340"/>
        <v>9.4151441055782339E-2</v>
      </c>
      <c r="Q280" s="9"/>
      <c r="R280" s="91"/>
      <c r="S280" s="9"/>
      <c r="T280" s="9"/>
      <c r="U280" s="9"/>
      <c r="V280" s="9"/>
      <c r="W280" s="9"/>
      <c r="X280" s="9"/>
      <c r="Y280" s="9"/>
      <c r="Z280" s="9"/>
      <c r="AA280" s="9"/>
      <c r="AB280" s="9"/>
      <c r="AC280" s="9"/>
      <c r="AD280" s="48">
        <f t="shared" si="338"/>
        <v>0</v>
      </c>
      <c r="AE280" s="48"/>
      <c r="AF280" s="48"/>
      <c r="AG280" s="8"/>
      <c r="AH280" s="8"/>
      <c r="AI280" s="8"/>
      <c r="AJ280" s="8"/>
      <c r="AK280" s="8"/>
      <c r="AL280" s="8"/>
      <c r="AM280" s="8"/>
      <c r="AN280" s="8"/>
      <c r="AO280" s="8"/>
      <c r="AP280" s="8"/>
      <c r="AQ280" s="8"/>
      <c r="AR280" s="48">
        <f t="shared" si="339"/>
        <v>0</v>
      </c>
      <c r="AS280" s="48"/>
      <c r="AT280" s="48"/>
      <c r="AU280" s="8"/>
      <c r="AV280" s="8"/>
      <c r="AW280" s="8"/>
      <c r="AX280" s="8"/>
      <c r="AY280" s="8"/>
      <c r="AZ280" s="8"/>
      <c r="BA280" s="8"/>
      <c r="BB280" s="8"/>
      <c r="BC280" s="8"/>
      <c r="BD280" s="8"/>
      <c r="BE280" s="8"/>
      <c r="BF280" s="48">
        <v>0</v>
      </c>
    </row>
    <row r="281" spans="5:58">
      <c r="N281" s="32" t="s">
        <v>115</v>
      </c>
      <c r="O281" s="9"/>
      <c r="P281" s="48">
        <f t="shared" si="340"/>
        <v>0.6917870788312841</v>
      </c>
      <c r="Q281" s="9"/>
      <c r="R281" s="91"/>
      <c r="S281" s="9"/>
      <c r="T281" s="9"/>
      <c r="U281" s="9"/>
      <c r="V281" s="9"/>
      <c r="W281" s="9"/>
      <c r="X281" s="9"/>
      <c r="Y281" s="9"/>
      <c r="Z281" s="9"/>
      <c r="AA281" s="9"/>
      <c r="AB281" s="9"/>
      <c r="AC281" s="9"/>
      <c r="AD281" s="48">
        <f t="shared" si="338"/>
        <v>0</v>
      </c>
      <c r="AE281" s="48"/>
      <c r="AF281" s="48"/>
      <c r="AG281" s="8"/>
      <c r="AH281" s="8"/>
      <c r="AI281" s="8"/>
      <c r="AJ281" s="8"/>
      <c r="AK281" s="8"/>
      <c r="AL281" s="8"/>
      <c r="AM281" s="8"/>
      <c r="AN281" s="8"/>
      <c r="AO281" s="8"/>
      <c r="AP281" s="8"/>
      <c r="AQ281" s="8"/>
      <c r="AR281" s="48">
        <f t="shared" si="339"/>
        <v>0</v>
      </c>
      <c r="AS281" s="48"/>
      <c r="AT281" s="48"/>
      <c r="AU281" s="8"/>
      <c r="AV281" s="8"/>
      <c r="AW281" s="8"/>
      <c r="AX281" s="8"/>
      <c r="AY281" s="8"/>
      <c r="AZ281" s="8"/>
      <c r="BA281" s="8"/>
      <c r="BB281" s="8"/>
      <c r="BC281" s="8"/>
      <c r="BD281" s="8"/>
      <c r="BE281" s="8"/>
      <c r="BF281" s="48">
        <v>1.0775308214285715</v>
      </c>
    </row>
    <row r="282" spans="5:58">
      <c r="N282" s="32" t="s">
        <v>131</v>
      </c>
      <c r="O282" s="9"/>
      <c r="P282" s="48">
        <f t="shared" si="340"/>
        <v>1.1581510920157538E-2</v>
      </c>
      <c r="Q282" s="9"/>
      <c r="R282" s="91"/>
      <c r="S282" s="9"/>
      <c r="T282" s="9"/>
      <c r="U282" s="9"/>
      <c r="V282" s="9"/>
      <c r="W282" s="9"/>
      <c r="X282" s="9"/>
      <c r="Y282" s="9"/>
      <c r="Z282" s="9"/>
      <c r="AA282" s="9"/>
      <c r="AB282" s="9"/>
      <c r="AC282" s="9"/>
      <c r="AD282" s="48">
        <f t="shared" si="338"/>
        <v>0</v>
      </c>
      <c r="AE282" s="48"/>
      <c r="AF282" s="48"/>
      <c r="AG282" s="8"/>
      <c r="AH282" s="8"/>
      <c r="AI282" s="8"/>
      <c r="AJ282" s="8"/>
      <c r="AK282" s="8"/>
      <c r="AL282" s="8"/>
      <c r="AM282" s="8"/>
      <c r="AN282" s="8"/>
      <c r="AO282" s="8"/>
      <c r="AP282" s="8"/>
      <c r="AQ282" s="8"/>
      <c r="AR282" s="48">
        <f t="shared" si="339"/>
        <v>0</v>
      </c>
      <c r="AS282" s="48"/>
      <c r="AT282" s="48"/>
      <c r="AU282" s="8"/>
      <c r="AV282" s="8"/>
      <c r="AW282" s="8"/>
      <c r="AX282" s="8"/>
      <c r="AY282" s="8"/>
      <c r="AZ282" s="8"/>
      <c r="BA282" s="8"/>
      <c r="BB282" s="8"/>
      <c r="BC282" s="8"/>
      <c r="BD282" s="8"/>
      <c r="BE282" s="8"/>
      <c r="BF282" s="48">
        <v>5.0986847826086951E-2</v>
      </c>
    </row>
    <row r="283" spans="5:58">
      <c r="N283" s="32" t="s">
        <v>139</v>
      </c>
      <c r="O283" s="9"/>
      <c r="P283" s="48">
        <f t="shared" si="340"/>
        <v>0.22304837278911563</v>
      </c>
      <c r="Q283" s="9"/>
      <c r="R283" s="91"/>
      <c r="S283" s="9"/>
      <c r="T283" s="9"/>
      <c r="U283" s="9"/>
      <c r="V283" s="9"/>
      <c r="W283" s="9"/>
      <c r="X283" s="9"/>
      <c r="Y283" s="9"/>
      <c r="Z283" s="9"/>
      <c r="AA283" s="9"/>
      <c r="AB283" s="9"/>
      <c r="AC283" s="9"/>
      <c r="AD283" s="48">
        <f t="shared" si="338"/>
        <v>0</v>
      </c>
      <c r="AE283" s="48"/>
      <c r="AF283" s="48"/>
      <c r="AG283" s="8"/>
      <c r="AH283" s="8"/>
      <c r="AI283" s="8"/>
      <c r="AJ283" s="8"/>
      <c r="AK283" s="8"/>
      <c r="AL283" s="8"/>
      <c r="AM283" s="8"/>
      <c r="AN283" s="8"/>
      <c r="AO283" s="8"/>
      <c r="AP283" s="8"/>
      <c r="AQ283" s="8"/>
      <c r="AR283" s="48">
        <f t="shared" si="339"/>
        <v>0</v>
      </c>
      <c r="AS283" s="48"/>
      <c r="AT283" s="48"/>
      <c r="AU283" s="8"/>
      <c r="AV283" s="8"/>
      <c r="AW283" s="8"/>
      <c r="AX283" s="8"/>
      <c r="AY283" s="8"/>
      <c r="AZ283" s="8"/>
      <c r="BA283" s="8"/>
      <c r="BB283" s="8"/>
      <c r="BC283" s="8"/>
      <c r="BD283" s="8"/>
      <c r="BE283" s="8"/>
      <c r="BF283" s="48">
        <v>0.4699739130434783</v>
      </c>
    </row>
    <row r="284" spans="5:58">
      <c r="N284" s="27" t="s">
        <v>144</v>
      </c>
      <c r="O284" s="9"/>
      <c r="P284" s="113">
        <f t="shared" si="340"/>
        <v>0.60840259889174886</v>
      </c>
      <c r="Q284" s="9"/>
      <c r="R284" s="91"/>
      <c r="S284" s="9"/>
      <c r="T284" s="9"/>
      <c r="U284" s="9"/>
      <c r="V284" s="9"/>
      <c r="W284" s="9"/>
      <c r="X284" s="9"/>
      <c r="Y284" s="9"/>
      <c r="Z284" s="9"/>
      <c r="AA284" s="9"/>
      <c r="AB284" s="9"/>
      <c r="AC284" s="9"/>
      <c r="AD284" s="113">
        <f t="shared" si="338"/>
        <v>0</v>
      </c>
      <c r="AE284" s="48"/>
      <c r="AF284" s="48"/>
      <c r="AG284" s="8"/>
      <c r="AH284" s="8"/>
      <c r="AI284" s="8"/>
      <c r="AJ284" s="8"/>
      <c r="AK284" s="8"/>
      <c r="AL284" s="8"/>
      <c r="AM284" s="8"/>
      <c r="AN284" s="8"/>
      <c r="AO284" s="8"/>
      <c r="AP284" s="8"/>
      <c r="AQ284" s="8"/>
      <c r="AR284" s="113">
        <f t="shared" si="339"/>
        <v>0</v>
      </c>
      <c r="AS284" s="48"/>
      <c r="AT284" s="48"/>
      <c r="AU284" s="8"/>
      <c r="AV284" s="8"/>
      <c r="AW284" s="8"/>
      <c r="AX284" s="8"/>
      <c r="AY284" s="8"/>
      <c r="AZ284" s="8"/>
      <c r="BA284" s="8"/>
      <c r="BB284" s="8"/>
      <c r="BC284" s="8"/>
      <c r="BD284" s="8"/>
      <c r="BE284" s="8"/>
      <c r="BF284" s="113">
        <v>0.51118147776782608</v>
      </c>
    </row>
    <row r="285" spans="5:58">
      <c r="N285" s="33" t="s">
        <v>152</v>
      </c>
      <c r="O285" s="18"/>
      <c r="P285" s="115">
        <f>SUM(P273:P284)</f>
        <v>3.8120749233711853</v>
      </c>
      <c r="Q285" s="18"/>
      <c r="R285" s="92"/>
      <c r="S285" s="18"/>
      <c r="T285" s="18"/>
      <c r="U285" s="18"/>
      <c r="V285" s="18"/>
      <c r="W285" s="18"/>
      <c r="X285" s="18"/>
      <c r="Y285" s="18"/>
      <c r="Z285" s="18"/>
      <c r="AA285" s="18"/>
      <c r="AB285" s="18"/>
      <c r="AC285" s="18"/>
      <c r="AD285" s="115">
        <f>SUM(AD273:AD284)</f>
        <v>0</v>
      </c>
      <c r="AE285" s="50"/>
      <c r="AF285" s="50"/>
      <c r="AG285" s="29"/>
      <c r="AH285" s="29"/>
      <c r="AI285" s="29"/>
      <c r="AJ285" s="29"/>
      <c r="AK285" s="29"/>
      <c r="AL285" s="29"/>
      <c r="AM285" s="29"/>
      <c r="AN285" s="29"/>
      <c r="AO285" s="29"/>
      <c r="AP285" s="29"/>
      <c r="AQ285" s="29"/>
      <c r="AR285" s="115">
        <f>SUM(AR273:AR284)</f>
        <v>0</v>
      </c>
      <c r="AS285" s="50"/>
      <c r="AT285" s="50"/>
      <c r="AU285" s="29"/>
      <c r="AV285" s="29"/>
      <c r="AW285" s="29"/>
      <c r="AX285" s="29"/>
      <c r="AY285" s="29"/>
      <c r="AZ285" s="29"/>
      <c r="BA285" s="29"/>
      <c r="BB285" s="29"/>
      <c r="BC285" s="29"/>
      <c r="BD285" s="29"/>
      <c r="BE285" s="29"/>
      <c r="BF285" s="115">
        <f>SUM(BF273:BF284)</f>
        <v>11.070699174874292</v>
      </c>
    </row>
    <row r="286" spans="5:58">
      <c r="N286" s="9"/>
      <c r="O286" s="9"/>
      <c r="P286" s="9"/>
      <c r="Q286" s="9"/>
      <c r="R286" s="46"/>
      <c r="S286" s="9"/>
      <c r="T286" s="9"/>
      <c r="U286" s="9"/>
      <c r="V286" s="9"/>
      <c r="W286" s="9"/>
      <c r="X286" s="9"/>
      <c r="Y286" s="9"/>
      <c r="Z286" s="9"/>
      <c r="AA286" s="9"/>
      <c r="AB286" s="9"/>
      <c r="AC286" s="9"/>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9"/>
    </row>
    <row r="287" spans="5:58">
      <c r="N287" s="9"/>
      <c r="O287" s="9"/>
      <c r="P287" s="9"/>
      <c r="Q287" s="9"/>
      <c r="R287" s="46"/>
      <c r="S287" s="9"/>
      <c r="T287" s="9"/>
      <c r="U287" s="9"/>
      <c r="V287" s="9"/>
      <c r="W287" s="9"/>
      <c r="X287" s="9"/>
      <c r="Y287" s="9"/>
      <c r="Z287" s="9"/>
      <c r="AA287" s="9"/>
      <c r="AB287" s="9"/>
      <c r="AC287" s="9"/>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9"/>
    </row>
    <row r="288" spans="5:58">
      <c r="N288" s="9"/>
      <c r="O288" s="9"/>
      <c r="P288" s="9"/>
      <c r="Q288" s="9"/>
      <c r="R288" s="46"/>
      <c r="S288" s="9"/>
      <c r="T288" s="9"/>
      <c r="U288" s="9"/>
      <c r="V288" s="9"/>
      <c r="W288" s="9"/>
      <c r="X288" s="9"/>
      <c r="Y288" s="9"/>
      <c r="Z288" s="9"/>
      <c r="AA288" s="9"/>
      <c r="AB288" s="9"/>
      <c r="AC288" s="9"/>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9"/>
    </row>
    <row r="289" spans="9:59">
      <c r="N289" s="162" t="s">
        <v>151</v>
      </c>
      <c r="O289" s="9"/>
      <c r="P289" s="114"/>
      <c r="Q289" s="9"/>
      <c r="R289" s="46"/>
      <c r="S289" s="9"/>
      <c r="T289" s="9"/>
      <c r="U289" s="9"/>
      <c r="V289" s="9"/>
      <c r="W289" s="9"/>
      <c r="X289" s="9"/>
      <c r="Y289" s="9"/>
      <c r="Z289" s="9"/>
      <c r="AA289" s="9"/>
      <c r="AB289" s="9"/>
      <c r="AC289" s="9"/>
      <c r="AD289" s="25"/>
      <c r="AE289" s="8"/>
      <c r="AF289" s="8"/>
      <c r="AG289" s="8"/>
      <c r="AH289" s="8"/>
      <c r="AI289" s="8"/>
      <c r="AJ289" s="8"/>
      <c r="AK289" s="8"/>
      <c r="AL289" s="8"/>
      <c r="AM289" s="8"/>
      <c r="AN289" s="8"/>
      <c r="AO289" s="8"/>
      <c r="AP289" s="8"/>
      <c r="AQ289" s="8"/>
      <c r="AR289" s="25"/>
      <c r="AS289" s="8"/>
      <c r="AT289" s="8"/>
      <c r="AU289" s="8"/>
      <c r="AV289" s="8"/>
      <c r="AW289" s="8"/>
      <c r="AX289" s="8"/>
      <c r="AY289" s="8"/>
      <c r="AZ289" s="8"/>
      <c r="BA289" s="8"/>
      <c r="BB289" s="8"/>
      <c r="BC289" s="8"/>
      <c r="BD289" s="8"/>
      <c r="BE289" s="8"/>
      <c r="BF289" s="114"/>
    </row>
    <row r="290" spans="9:59">
      <c r="I290" s="46"/>
      <c r="M290" s="9"/>
      <c r="N290" s="46" t="s">
        <v>51</v>
      </c>
      <c r="O290" s="9"/>
      <c r="P290" s="47">
        <f>P273</f>
        <v>0.28325399999999995</v>
      </c>
      <c r="Q290" s="9"/>
      <c r="R290" s="90"/>
      <c r="S290" s="8"/>
      <c r="T290" s="8"/>
      <c r="U290" s="8"/>
      <c r="V290" s="8"/>
      <c r="W290" s="8"/>
      <c r="X290" s="8"/>
      <c r="Y290" s="8"/>
      <c r="Z290" s="8"/>
      <c r="AA290" s="8"/>
      <c r="AB290" s="8"/>
      <c r="AC290" s="8"/>
      <c r="AD290" s="47">
        <f>AD273</f>
        <v>0</v>
      </c>
      <c r="AE290" s="47"/>
      <c r="AF290" s="47"/>
      <c r="AG290" s="8"/>
      <c r="AH290" s="8"/>
      <c r="AI290" s="8"/>
      <c r="AJ290" s="8"/>
      <c r="AK290" s="8"/>
      <c r="AL290" s="8"/>
      <c r="AM290" s="8"/>
      <c r="AN290" s="8"/>
      <c r="AO290" s="8"/>
      <c r="AP290" s="8"/>
      <c r="AQ290" s="8"/>
      <c r="AR290" s="47">
        <f>AR273</f>
        <v>0</v>
      </c>
      <c r="AS290" s="47"/>
      <c r="AT290" s="47"/>
      <c r="AU290" s="8"/>
      <c r="AV290" s="8"/>
      <c r="AW290" s="8"/>
      <c r="AX290" s="8"/>
      <c r="AY290" s="8"/>
      <c r="AZ290" s="8"/>
      <c r="BA290" s="8"/>
      <c r="BB290" s="8"/>
      <c r="BC290" s="8"/>
      <c r="BD290" s="8"/>
      <c r="BE290" s="8"/>
      <c r="BF290" s="47">
        <f>BF273</f>
        <v>2.9359078588235281</v>
      </c>
      <c r="BG290" s="8"/>
    </row>
    <row r="291" spans="9:59">
      <c r="I291" s="46"/>
      <c r="M291" s="49"/>
      <c r="N291" s="46" t="s">
        <v>153</v>
      </c>
      <c r="O291" s="9"/>
      <c r="P291" s="47">
        <f>SUM(P274:P284)</f>
        <v>3.5288209233711858</v>
      </c>
      <c r="Q291" s="9"/>
      <c r="R291" s="90"/>
      <c r="S291" s="8"/>
      <c r="T291" s="8"/>
      <c r="U291" s="8"/>
      <c r="V291" s="8"/>
      <c r="W291" s="8"/>
      <c r="X291" s="8"/>
      <c r="Y291" s="8"/>
      <c r="Z291" s="8"/>
      <c r="AA291" s="8"/>
      <c r="AB291" s="8"/>
      <c r="AC291" s="8"/>
      <c r="AD291" s="47">
        <f>SUM(AD274:AD284)</f>
        <v>0</v>
      </c>
      <c r="AE291" s="47"/>
      <c r="AF291" s="47"/>
      <c r="AG291" s="8"/>
      <c r="AH291" s="8"/>
      <c r="AI291" s="8"/>
      <c r="AJ291" s="8"/>
      <c r="AK291" s="8"/>
      <c r="AL291" s="8"/>
      <c r="AM291" s="8"/>
      <c r="AN291" s="8"/>
      <c r="AO291" s="8"/>
      <c r="AP291" s="8"/>
      <c r="AQ291" s="8"/>
      <c r="AR291" s="47">
        <f>SUM(AR274:AR284)</f>
        <v>0</v>
      </c>
      <c r="AS291" s="47"/>
      <c r="AT291" s="47"/>
      <c r="AU291" s="8"/>
      <c r="AV291" s="8"/>
      <c r="AW291" s="8"/>
      <c r="AX291" s="8"/>
      <c r="AY291" s="8"/>
      <c r="AZ291" s="8"/>
      <c r="BA291" s="8"/>
      <c r="BB291" s="8"/>
      <c r="BC291" s="8"/>
      <c r="BD291" s="8"/>
      <c r="BE291" s="8"/>
      <c r="BF291" s="47">
        <f>SUM(BF274:BF284)</f>
        <v>8.1347913160507659</v>
      </c>
      <c r="BG291" s="8"/>
    </row>
    <row r="292" spans="9:59">
      <c r="I292" s="46"/>
      <c r="M292" s="49"/>
      <c r="N292" s="46" t="s">
        <v>154</v>
      </c>
      <c r="O292" s="9"/>
      <c r="P292" s="48">
        <f>P291*0.2</f>
        <v>0.70576418467423718</v>
      </c>
      <c r="Q292" s="9"/>
      <c r="R292" s="91"/>
      <c r="S292" s="9"/>
      <c r="T292" s="9"/>
      <c r="U292" s="9"/>
      <c r="V292" s="9"/>
      <c r="W292" s="9"/>
      <c r="X292" s="9"/>
      <c r="Y292" s="9"/>
      <c r="Z292" s="9"/>
      <c r="AA292" s="9"/>
      <c r="AB292" s="9"/>
      <c r="AC292" s="9"/>
      <c r="AD292" s="48">
        <f>AD291*0.2</f>
        <v>0</v>
      </c>
      <c r="AE292" s="48"/>
      <c r="AF292" s="48"/>
      <c r="AG292" s="8"/>
      <c r="AH292" s="8"/>
      <c r="AI292" s="8"/>
      <c r="AJ292" s="8"/>
      <c r="AK292" s="8"/>
      <c r="AL292" s="8"/>
      <c r="AM292" s="8"/>
      <c r="AN292" s="8"/>
      <c r="AO292" s="8"/>
      <c r="AP292" s="8"/>
      <c r="AQ292" s="8"/>
      <c r="AR292" s="48">
        <f>AR291*0.2</f>
        <v>0</v>
      </c>
      <c r="AS292" s="48"/>
      <c r="AT292" s="48"/>
      <c r="AU292" s="8"/>
      <c r="AV292" s="8"/>
      <c r="AW292" s="8"/>
      <c r="AX292" s="8"/>
      <c r="AY292" s="8"/>
      <c r="AZ292" s="8"/>
      <c r="BA292" s="8"/>
      <c r="BB292" s="8"/>
      <c r="BC292" s="8"/>
      <c r="BD292" s="8"/>
      <c r="BE292" s="8"/>
      <c r="BF292" s="48">
        <f>BF291*0.2</f>
        <v>1.6269582632101534</v>
      </c>
      <c r="BG292" s="8"/>
    </row>
    <row r="293" spans="9:59" s="67" customFormat="1">
      <c r="I293" s="68"/>
      <c r="M293" s="18"/>
      <c r="N293" s="68" t="s">
        <v>155</v>
      </c>
      <c r="O293" s="18"/>
      <c r="P293" s="50">
        <f>SUM(P290:P291)</f>
        <v>3.8120749233711857</v>
      </c>
      <c r="Q293" s="18"/>
      <c r="R293" s="92"/>
      <c r="S293" s="18"/>
      <c r="T293" s="18"/>
      <c r="U293" s="18"/>
      <c r="V293" s="18"/>
      <c r="W293" s="18"/>
      <c r="X293" s="18"/>
      <c r="Y293" s="18"/>
      <c r="Z293" s="18"/>
      <c r="AA293" s="18"/>
      <c r="AB293" s="18"/>
      <c r="AC293" s="18"/>
      <c r="AD293" s="50">
        <f>SUM(AD290:AD291)</f>
        <v>0</v>
      </c>
      <c r="AE293" s="50"/>
      <c r="AF293" s="50"/>
      <c r="AG293" s="18"/>
      <c r="AH293" s="18"/>
      <c r="AI293" s="18"/>
      <c r="AJ293" s="18"/>
      <c r="AK293" s="18"/>
      <c r="AL293" s="18"/>
      <c r="AM293" s="18"/>
      <c r="AN293" s="18"/>
      <c r="AO293" s="18"/>
      <c r="AP293" s="18"/>
      <c r="AQ293" s="18"/>
      <c r="AR293" s="50">
        <f>SUM(AR290:AR291)</f>
        <v>0</v>
      </c>
      <c r="AS293" s="50"/>
      <c r="AT293" s="50"/>
      <c r="AU293" s="18"/>
      <c r="AV293" s="18"/>
      <c r="AW293" s="18"/>
      <c r="AX293" s="18"/>
      <c r="AY293" s="18"/>
      <c r="AZ293" s="18"/>
      <c r="BA293" s="18"/>
      <c r="BB293" s="18"/>
      <c r="BC293" s="18"/>
      <c r="BD293" s="18"/>
      <c r="BE293" s="18"/>
      <c r="BF293" s="50">
        <f>SUM(BF290:BF291)</f>
        <v>11.070699174874294</v>
      </c>
      <c r="BG293" s="18"/>
    </row>
    <row r="294" spans="9:59">
      <c r="I294" s="46"/>
      <c r="M294" s="8"/>
      <c r="N294" s="51" t="s">
        <v>156</v>
      </c>
      <c r="O294" s="8"/>
      <c r="P294" s="112">
        <f>SUM(P290:P292)</f>
        <v>4.5178391080454228</v>
      </c>
      <c r="Q294" s="9"/>
      <c r="R294" s="90"/>
      <c r="S294" s="8"/>
      <c r="T294" s="8"/>
      <c r="U294" s="8"/>
      <c r="V294" s="8"/>
      <c r="W294" s="8"/>
      <c r="X294" s="8"/>
      <c r="Y294" s="8"/>
      <c r="Z294" s="8"/>
      <c r="AA294" s="8"/>
      <c r="AB294" s="8"/>
      <c r="AC294" s="8"/>
      <c r="AD294" s="112">
        <f>SUM(AD290:AD292)</f>
        <v>0</v>
      </c>
      <c r="AE294" s="47"/>
      <c r="AF294" s="47"/>
      <c r="AG294" s="8"/>
      <c r="AH294" s="8"/>
      <c r="AI294" s="8"/>
      <c r="AJ294" s="8"/>
      <c r="AK294" s="8"/>
      <c r="AL294" s="8"/>
      <c r="AM294" s="8"/>
      <c r="AN294" s="8"/>
      <c r="AO294" s="8"/>
      <c r="AP294" s="8"/>
      <c r="AQ294" s="8"/>
      <c r="AR294" s="112">
        <f>SUM(AR290:AR292)</f>
        <v>0</v>
      </c>
      <c r="AS294" s="47"/>
      <c r="AT294" s="47"/>
      <c r="AU294" s="8"/>
      <c r="AV294" s="8"/>
      <c r="AW294" s="8"/>
      <c r="AX294" s="8"/>
      <c r="AY294" s="8"/>
      <c r="AZ294" s="8"/>
      <c r="BA294" s="8"/>
      <c r="BB294" s="8"/>
      <c r="BC294" s="8"/>
      <c r="BD294" s="8"/>
      <c r="BE294" s="8"/>
      <c r="BF294" s="112">
        <f>SUM(BF290:BF292)</f>
        <v>12.697657438084448</v>
      </c>
      <c r="BG294" s="8"/>
    </row>
    <row r="297" spans="9:59">
      <c r="AD297"/>
      <c r="AE297"/>
      <c r="AF297"/>
      <c r="AG297"/>
      <c r="AH297"/>
      <c r="AI297"/>
      <c r="AJ297"/>
      <c r="AK297"/>
      <c r="AL297"/>
      <c r="AM297"/>
      <c r="AN297"/>
      <c r="AO297"/>
      <c r="AP297"/>
      <c r="AQ297"/>
      <c r="AR297"/>
      <c r="AS297"/>
      <c r="AT297"/>
      <c r="AU297"/>
      <c r="AV297"/>
      <c r="AW297"/>
      <c r="AX297"/>
      <c r="AY297"/>
      <c r="AZ297"/>
      <c r="BA297"/>
      <c r="BB297"/>
      <c r="BC297"/>
      <c r="BD297"/>
      <c r="BE297"/>
      <c r="BG297"/>
    </row>
    <row r="298" spans="9:59">
      <c r="AD298"/>
      <c r="AE298"/>
      <c r="AF298"/>
      <c r="AG298"/>
      <c r="AH298"/>
      <c r="AI298"/>
      <c r="AJ298"/>
      <c r="AK298"/>
      <c r="AL298"/>
      <c r="AM298"/>
      <c r="AN298"/>
      <c r="AO298"/>
      <c r="AP298"/>
      <c r="AQ298"/>
      <c r="AR298"/>
      <c r="AS298"/>
      <c r="AT298"/>
      <c r="AU298"/>
      <c r="AV298"/>
      <c r="AW298"/>
      <c r="AX298"/>
      <c r="AY298"/>
      <c r="AZ298"/>
      <c r="BA298"/>
      <c r="BB298"/>
      <c r="BC298"/>
      <c r="BD298"/>
      <c r="BE298"/>
      <c r="BG298"/>
    </row>
    <row r="299" spans="9:59">
      <c r="AD299"/>
      <c r="AE299"/>
      <c r="AF299"/>
      <c r="AG299"/>
      <c r="AH299"/>
      <c r="AI299"/>
      <c r="AJ299"/>
      <c r="AK299"/>
      <c r="AL299"/>
      <c r="AM299"/>
      <c r="AN299"/>
      <c r="AO299"/>
      <c r="AP299"/>
      <c r="AQ299"/>
      <c r="AR299"/>
      <c r="AS299"/>
      <c r="AT299"/>
      <c r="AU299"/>
      <c r="AV299"/>
      <c r="AW299"/>
      <c r="AX299"/>
      <c r="AY299"/>
      <c r="AZ299"/>
      <c r="BA299"/>
      <c r="BB299"/>
      <c r="BC299"/>
      <c r="BD299"/>
      <c r="BE299"/>
      <c r="BG299"/>
    </row>
    <row r="300" spans="9:59">
      <c r="AD300"/>
      <c r="AE300"/>
      <c r="AF300"/>
      <c r="AG300"/>
      <c r="AH300"/>
      <c r="AI300"/>
      <c r="AJ300"/>
      <c r="AK300"/>
      <c r="AL300"/>
      <c r="AM300"/>
      <c r="AN300"/>
      <c r="AO300"/>
      <c r="AP300"/>
      <c r="AQ300"/>
      <c r="AR300"/>
      <c r="AS300"/>
      <c r="AT300"/>
      <c r="AU300"/>
      <c r="AV300"/>
      <c r="AW300"/>
      <c r="AX300"/>
      <c r="AY300"/>
      <c r="AZ300"/>
      <c r="BA300"/>
      <c r="BB300"/>
      <c r="BC300"/>
      <c r="BD300"/>
      <c r="BE300"/>
      <c r="BG300"/>
    </row>
    <row r="301" spans="9:59">
      <c r="AD301"/>
      <c r="AE301"/>
      <c r="AF301"/>
      <c r="AG301"/>
      <c r="AH301"/>
      <c r="AI301"/>
      <c r="AJ301"/>
      <c r="AK301"/>
      <c r="AL301"/>
      <c r="AM301"/>
      <c r="AN301"/>
      <c r="AO301"/>
      <c r="AP301"/>
      <c r="AQ301"/>
      <c r="AR301"/>
      <c r="AS301"/>
      <c r="AT301"/>
      <c r="AU301"/>
      <c r="AV301"/>
      <c r="AW301"/>
      <c r="AX301"/>
      <c r="AY301"/>
      <c r="AZ301"/>
      <c r="BA301"/>
      <c r="BB301"/>
      <c r="BC301"/>
      <c r="BD301"/>
      <c r="BE301"/>
      <c r="BG301"/>
    </row>
    <row r="302" spans="9:59">
      <c r="AD302"/>
      <c r="AE302"/>
      <c r="AF302"/>
      <c r="AG302"/>
      <c r="AH302"/>
      <c r="AI302"/>
      <c r="AJ302"/>
      <c r="AK302"/>
      <c r="AL302"/>
      <c r="AM302"/>
      <c r="AN302"/>
      <c r="AO302"/>
      <c r="AP302"/>
      <c r="AQ302"/>
      <c r="AR302"/>
      <c r="AS302"/>
      <c r="AT302"/>
      <c r="AU302"/>
      <c r="AV302"/>
      <c r="AW302"/>
      <c r="AX302"/>
      <c r="AY302"/>
      <c r="AZ302"/>
      <c r="BA302"/>
      <c r="BB302"/>
      <c r="BC302"/>
      <c r="BD302"/>
      <c r="BE302"/>
      <c r="BG302"/>
    </row>
    <row r="303" spans="9:59">
      <c r="AD303"/>
      <c r="AE303"/>
      <c r="AF303"/>
      <c r="AG303"/>
      <c r="AH303"/>
      <c r="AI303"/>
      <c r="AJ303"/>
      <c r="AK303"/>
      <c r="AL303"/>
      <c r="AM303"/>
      <c r="AN303"/>
      <c r="AO303"/>
      <c r="AP303"/>
      <c r="AQ303"/>
      <c r="AR303"/>
      <c r="AS303"/>
      <c r="AT303"/>
      <c r="AU303"/>
      <c r="AV303"/>
      <c r="AW303"/>
      <c r="AX303"/>
      <c r="AY303"/>
      <c r="AZ303"/>
      <c r="BA303"/>
      <c r="BB303"/>
      <c r="BC303"/>
      <c r="BD303"/>
      <c r="BE303"/>
      <c r="BG303"/>
    </row>
    <row r="304" spans="9:59">
      <c r="AD304"/>
      <c r="AE304"/>
      <c r="AF304"/>
      <c r="AG304"/>
      <c r="AH304"/>
      <c r="AI304"/>
      <c r="AJ304"/>
      <c r="AK304"/>
      <c r="AL304"/>
      <c r="AM304"/>
      <c r="AN304"/>
      <c r="AO304"/>
      <c r="AP304"/>
      <c r="AQ304"/>
      <c r="AR304"/>
      <c r="AS304"/>
      <c r="AT304"/>
      <c r="AU304"/>
      <c r="AV304"/>
      <c r="AW304"/>
      <c r="AX304"/>
      <c r="AY304"/>
      <c r="AZ304"/>
      <c r="BA304"/>
      <c r="BB304"/>
      <c r="BC304"/>
      <c r="BD304"/>
      <c r="BE304"/>
      <c r="BG304"/>
    </row>
    <row r="305" spans="30:59">
      <c r="AD305"/>
      <c r="AE305"/>
      <c r="AF305"/>
      <c r="AG305"/>
      <c r="AH305"/>
      <c r="AI305"/>
      <c r="AJ305"/>
      <c r="AK305"/>
      <c r="AL305"/>
      <c r="AM305"/>
      <c r="AN305"/>
      <c r="AO305"/>
      <c r="AP305"/>
      <c r="AQ305"/>
      <c r="AR305"/>
      <c r="AS305"/>
      <c r="AT305"/>
      <c r="AU305"/>
      <c r="AV305"/>
      <c r="AW305"/>
      <c r="AX305"/>
      <c r="AY305"/>
      <c r="AZ305"/>
      <c r="BA305"/>
      <c r="BB305"/>
      <c r="BC305"/>
      <c r="BD305"/>
      <c r="BE305"/>
      <c r="BG305"/>
    </row>
    <row r="306" spans="30:59">
      <c r="AD306"/>
      <c r="AE306"/>
      <c r="AF306"/>
      <c r="AG306"/>
      <c r="AH306"/>
      <c r="AI306"/>
      <c r="AJ306"/>
      <c r="AK306"/>
      <c r="AL306"/>
      <c r="AM306"/>
      <c r="AN306"/>
      <c r="AO306"/>
      <c r="AP306"/>
      <c r="AQ306"/>
      <c r="AR306"/>
      <c r="AS306"/>
      <c r="AT306"/>
      <c r="AU306"/>
      <c r="AV306"/>
      <c r="AW306"/>
      <c r="AX306"/>
      <c r="AY306"/>
      <c r="AZ306"/>
      <c r="BA306"/>
      <c r="BB306"/>
      <c r="BC306"/>
      <c r="BD306"/>
      <c r="BE306"/>
      <c r="BG306"/>
    </row>
    <row r="307" spans="30:59">
      <c r="AD307"/>
      <c r="AE307"/>
      <c r="AF307"/>
      <c r="AG307"/>
      <c r="AH307"/>
      <c r="AI307"/>
      <c r="AJ307"/>
      <c r="AK307"/>
      <c r="AL307"/>
      <c r="AM307"/>
      <c r="AN307"/>
      <c r="AO307"/>
      <c r="AP307"/>
      <c r="AQ307"/>
      <c r="AR307"/>
      <c r="AS307"/>
      <c r="AT307"/>
      <c r="AU307"/>
      <c r="AV307"/>
      <c r="AW307"/>
      <c r="AX307"/>
      <c r="AY307"/>
      <c r="AZ307"/>
      <c r="BA307"/>
      <c r="BB307"/>
      <c r="BC307"/>
      <c r="BD307"/>
      <c r="BE307"/>
      <c r="BG307"/>
    </row>
    <row r="308" spans="30:59">
      <c r="AD308"/>
      <c r="AE308"/>
      <c r="AF308"/>
      <c r="AG308"/>
      <c r="AH308"/>
      <c r="AI308"/>
      <c r="AJ308"/>
      <c r="AK308"/>
      <c r="AL308"/>
      <c r="AM308"/>
      <c r="AN308"/>
      <c r="AO308"/>
      <c r="AP308"/>
      <c r="AQ308"/>
      <c r="AR308"/>
      <c r="AS308"/>
      <c r="AT308"/>
      <c r="AU308"/>
      <c r="AV308"/>
      <c r="AW308"/>
      <c r="AX308"/>
      <c r="AY308"/>
      <c r="AZ308"/>
      <c r="BA308"/>
      <c r="BB308"/>
      <c r="BC308"/>
      <c r="BD308"/>
      <c r="BE308"/>
      <c r="BG308"/>
    </row>
    <row r="309" spans="30:59">
      <c r="AD309"/>
      <c r="AE309"/>
      <c r="AF309"/>
      <c r="AG309"/>
      <c r="AH309"/>
      <c r="AI309"/>
      <c r="AJ309"/>
      <c r="AK309"/>
      <c r="AL309"/>
      <c r="AM309"/>
      <c r="AN309"/>
      <c r="AO309"/>
      <c r="AP309"/>
      <c r="AQ309"/>
      <c r="AR309"/>
      <c r="AS309"/>
      <c r="AT309"/>
      <c r="AU309"/>
      <c r="AV309"/>
      <c r="AW309"/>
      <c r="AX309"/>
      <c r="AY309"/>
      <c r="AZ309"/>
      <c r="BA309"/>
      <c r="BB309"/>
      <c r="BC309"/>
      <c r="BD309"/>
      <c r="BE309"/>
      <c r="BG309"/>
    </row>
    <row r="310" spans="30:59">
      <c r="AD310"/>
      <c r="AE310"/>
      <c r="AF310"/>
      <c r="AG310"/>
      <c r="AH310"/>
      <c r="AI310"/>
      <c r="AJ310"/>
      <c r="AK310"/>
      <c r="AL310"/>
      <c r="AM310"/>
      <c r="AN310"/>
      <c r="AO310"/>
      <c r="AP310"/>
      <c r="AQ310"/>
      <c r="AR310"/>
      <c r="AS310"/>
      <c r="AT310"/>
      <c r="AU310"/>
      <c r="AV310"/>
      <c r="AW310"/>
      <c r="AX310"/>
      <c r="AY310"/>
      <c r="AZ310"/>
      <c r="BA310"/>
      <c r="BB310"/>
      <c r="BC310"/>
      <c r="BD310"/>
      <c r="BE310"/>
      <c r="BG310"/>
    </row>
  </sheetData>
  <mergeCells count="5">
    <mergeCell ref="Q11:R11"/>
    <mergeCell ref="AE11:AF11"/>
    <mergeCell ref="AS11:AT11"/>
    <mergeCell ref="B3:D3"/>
    <mergeCell ref="J3:J8"/>
  </mergeCells>
  <phoneticPr fontId="13" type="noConversion"/>
  <conditionalFormatting sqref="S13:S267">
    <cfRule type="dataBar" priority="6">
      <dataBar>
        <cfvo type="min"/>
        <cfvo type="max"/>
        <color rgb="FF638EC6"/>
      </dataBar>
      <extLst>
        <ext xmlns:x14="http://schemas.microsoft.com/office/spreadsheetml/2009/9/main" uri="{B025F937-C7B1-47D3-B67F-A62EFF666E3E}">
          <x14:id>{4BE93D1A-F8B1-4CE1-9068-1D7954401726}</x14:id>
        </ext>
      </extLst>
    </cfRule>
  </conditionalFormatting>
  <conditionalFormatting sqref="T13:T267">
    <cfRule type="dataBar" priority="5">
      <dataBar>
        <cfvo type="min"/>
        <cfvo type="max"/>
        <color rgb="FF63C384"/>
      </dataBar>
      <extLst>
        <ext xmlns:x14="http://schemas.microsoft.com/office/spreadsheetml/2009/9/main" uri="{B025F937-C7B1-47D3-B67F-A62EFF666E3E}">
          <x14:id>{2B46D93E-1352-4E8A-8645-B9B00DD4F4B2}</x14:id>
        </ext>
      </extLst>
    </cfRule>
  </conditionalFormatting>
  <conditionalFormatting sqref="AG13:AG267">
    <cfRule type="dataBar" priority="4">
      <dataBar>
        <cfvo type="min"/>
        <cfvo type="max"/>
        <color rgb="FF638EC6"/>
      </dataBar>
      <extLst>
        <ext xmlns:x14="http://schemas.microsoft.com/office/spreadsheetml/2009/9/main" uri="{B025F937-C7B1-47D3-B67F-A62EFF666E3E}">
          <x14:id>{591D30AA-19D0-494D-9255-ECCF4661F9C5}</x14:id>
        </ext>
      </extLst>
    </cfRule>
  </conditionalFormatting>
  <conditionalFormatting sqref="AH13:AH267">
    <cfRule type="dataBar" priority="3">
      <dataBar>
        <cfvo type="min"/>
        <cfvo type="max"/>
        <color rgb="FF63C384"/>
      </dataBar>
      <extLst>
        <ext xmlns:x14="http://schemas.microsoft.com/office/spreadsheetml/2009/9/main" uri="{B025F937-C7B1-47D3-B67F-A62EFF666E3E}">
          <x14:id>{06A814AC-4C31-4BF4-83C5-8CACC9CAFCDA}</x14:id>
        </ext>
      </extLst>
    </cfRule>
  </conditionalFormatting>
  <conditionalFormatting sqref="AU13:AU267">
    <cfRule type="dataBar" priority="2">
      <dataBar>
        <cfvo type="min"/>
        <cfvo type="max"/>
        <color rgb="FF638EC6"/>
      </dataBar>
      <extLst>
        <ext xmlns:x14="http://schemas.microsoft.com/office/spreadsheetml/2009/9/main" uri="{B025F937-C7B1-47D3-B67F-A62EFF666E3E}">
          <x14:id>{894121E8-21EC-4DA5-B536-57C6B13C2BED}</x14:id>
        </ext>
      </extLst>
    </cfRule>
  </conditionalFormatting>
  <conditionalFormatting sqref="AV13:AV267">
    <cfRule type="dataBar" priority="1">
      <dataBar>
        <cfvo type="min"/>
        <cfvo type="max"/>
        <color rgb="FF63C384"/>
      </dataBar>
      <extLst>
        <ext xmlns:x14="http://schemas.microsoft.com/office/spreadsheetml/2009/9/main" uri="{B025F937-C7B1-47D3-B67F-A62EFF666E3E}">
          <x14:id>{01F3636C-8F96-4281-8B56-B56BEA9399A9}</x14:id>
        </ext>
      </extLst>
    </cfRule>
  </conditionalFormatting>
  <pageMargins left="0.7" right="0.7" top="0.75" bottom="0.75" header="0.3" footer="0.3"/>
  <pageSetup paperSize="9" orientation="portrait" r:id="rId1"/>
  <ignoredErrors>
    <ignoredError sqref="P5:U5 W5:AS5" 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dataBar" id="{4BE93D1A-F8B1-4CE1-9068-1D7954401726}">
            <x14:dataBar minLength="0" maxLength="100" border="1" negativeBarBorderColorSameAsPositive="0">
              <x14:cfvo type="autoMin"/>
              <x14:cfvo type="autoMax"/>
              <x14:borderColor rgb="FF638EC6"/>
              <x14:negativeFillColor rgb="FFFF0000"/>
              <x14:negativeBorderColor rgb="FFFF0000"/>
              <x14:axisColor rgb="FF000000"/>
            </x14:dataBar>
          </x14:cfRule>
          <xm:sqref>S13:S267</xm:sqref>
        </x14:conditionalFormatting>
        <x14:conditionalFormatting xmlns:xm="http://schemas.microsoft.com/office/excel/2006/main">
          <x14:cfRule type="dataBar" id="{2B46D93E-1352-4E8A-8645-B9B00DD4F4B2}">
            <x14:dataBar minLength="0" maxLength="100" border="1" negativeBarBorderColorSameAsPositive="0">
              <x14:cfvo type="autoMin"/>
              <x14:cfvo type="autoMax"/>
              <x14:borderColor rgb="FF63C384"/>
              <x14:negativeFillColor rgb="FFFF0000"/>
              <x14:negativeBorderColor rgb="FFFF0000"/>
              <x14:axisColor rgb="FF000000"/>
            </x14:dataBar>
          </x14:cfRule>
          <xm:sqref>T13:T267</xm:sqref>
        </x14:conditionalFormatting>
        <x14:conditionalFormatting xmlns:xm="http://schemas.microsoft.com/office/excel/2006/main">
          <x14:cfRule type="dataBar" id="{591D30AA-19D0-494D-9255-ECCF4661F9C5}">
            <x14:dataBar minLength="0" maxLength="100" border="1" negativeBarBorderColorSameAsPositive="0">
              <x14:cfvo type="autoMin"/>
              <x14:cfvo type="autoMax"/>
              <x14:borderColor rgb="FF638EC6"/>
              <x14:negativeFillColor rgb="FFFF0000"/>
              <x14:negativeBorderColor rgb="FFFF0000"/>
              <x14:axisColor rgb="FF000000"/>
            </x14:dataBar>
          </x14:cfRule>
          <xm:sqref>AG13:AG267</xm:sqref>
        </x14:conditionalFormatting>
        <x14:conditionalFormatting xmlns:xm="http://schemas.microsoft.com/office/excel/2006/main">
          <x14:cfRule type="dataBar" id="{06A814AC-4C31-4BF4-83C5-8CACC9CAFCDA}">
            <x14:dataBar minLength="0" maxLength="100" border="1" negativeBarBorderColorSameAsPositive="0">
              <x14:cfvo type="autoMin"/>
              <x14:cfvo type="autoMax"/>
              <x14:borderColor rgb="FF63C384"/>
              <x14:negativeFillColor rgb="FFFF0000"/>
              <x14:negativeBorderColor rgb="FFFF0000"/>
              <x14:axisColor rgb="FF000000"/>
            </x14:dataBar>
          </x14:cfRule>
          <xm:sqref>AH13:AH267</xm:sqref>
        </x14:conditionalFormatting>
        <x14:conditionalFormatting xmlns:xm="http://schemas.microsoft.com/office/excel/2006/main">
          <x14:cfRule type="dataBar" id="{894121E8-21EC-4DA5-B536-57C6B13C2BED}">
            <x14:dataBar minLength="0" maxLength="100" border="1" negativeBarBorderColorSameAsPositive="0">
              <x14:cfvo type="autoMin"/>
              <x14:cfvo type="autoMax"/>
              <x14:borderColor rgb="FF638EC6"/>
              <x14:negativeFillColor rgb="FFFF0000"/>
              <x14:negativeBorderColor rgb="FFFF0000"/>
              <x14:axisColor rgb="FF000000"/>
            </x14:dataBar>
          </x14:cfRule>
          <xm:sqref>AU13:AU267</xm:sqref>
        </x14:conditionalFormatting>
        <x14:conditionalFormatting xmlns:xm="http://schemas.microsoft.com/office/excel/2006/main">
          <x14:cfRule type="dataBar" id="{01F3636C-8F96-4281-8B56-B56BEA9399A9}">
            <x14:dataBar minLength="0" maxLength="100" border="1" negativeBarBorderColorSameAsPositive="0">
              <x14:cfvo type="autoMin"/>
              <x14:cfvo type="autoMax"/>
              <x14:borderColor rgb="FF63C384"/>
              <x14:negativeFillColor rgb="FFFF0000"/>
              <x14:negativeBorderColor rgb="FFFF0000"/>
              <x14:axisColor rgb="FF000000"/>
            </x14:dataBar>
          </x14:cfRule>
          <xm:sqref>AV13:AV267</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F86B0C4F-B6DA-4536-8CFB-78CFEE4466F8}">
          <x14:formula1>
            <xm:f>Opslag!$B$6:$B$11</xm:f>
          </x14:formula1>
          <xm:sqref>F15 F17:F205 F207:F215 F217:F226 F228:F267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AFE5-FA74-409B-8F5C-CDF394F52A8B}">
  <sheetPr codeName="Ark2"/>
  <dimension ref="B2:D92"/>
  <sheetViews>
    <sheetView showGridLines="0" topLeftCell="A64" zoomScale="85" zoomScaleNormal="85" workbookViewId="0">
      <selection activeCell="C25" sqref="C25"/>
    </sheetView>
  </sheetViews>
  <sheetFormatPr defaultRowHeight="14.45"/>
  <cols>
    <col min="2" max="2" width="34.7109375" customWidth="1"/>
    <col min="3" max="3" width="40.42578125" bestFit="1" customWidth="1"/>
    <col min="4" max="4" width="14.7109375" bestFit="1" customWidth="1"/>
  </cols>
  <sheetData>
    <row r="2" spans="2:4" ht="15.6">
      <c r="B2" s="107" t="s">
        <v>157</v>
      </c>
      <c r="C2" s="107" t="str">
        <f>IF(LCA!P2="","Ikke navngivet",LCA!P2)</f>
        <v>JBB wooden panel Min. CO2</v>
      </c>
    </row>
    <row r="4" spans="2:4" ht="20.100000000000001" customHeight="1">
      <c r="B4" s="37" t="s">
        <v>23</v>
      </c>
      <c r="C4" s="37" t="s">
        <v>25</v>
      </c>
      <c r="D4" s="31" t="s">
        <v>158</v>
      </c>
    </row>
    <row r="5" spans="2:4" ht="20.100000000000001" customHeight="1">
      <c r="B5" s="197" t="s">
        <v>159</v>
      </c>
      <c r="C5" s="187" t="s">
        <v>160</v>
      </c>
      <c r="D5" s="193">
        <v>16.902660000000004</v>
      </c>
    </row>
    <row r="6" spans="2:4" ht="20.100000000000001" customHeight="1">
      <c r="B6" s="197" t="s">
        <v>161</v>
      </c>
      <c r="C6" s="187" t="s">
        <v>162</v>
      </c>
      <c r="D6" s="193" t="s">
        <v>163</v>
      </c>
    </row>
    <row r="7" spans="2:4" ht="20.100000000000001" customHeight="1">
      <c r="B7" s="197" t="s">
        <v>91</v>
      </c>
      <c r="C7" s="187" t="s">
        <v>164</v>
      </c>
      <c r="D7" s="193">
        <v>26.351918376547012</v>
      </c>
    </row>
    <row r="8" spans="2:4" ht="20.100000000000001" customHeight="1">
      <c r="B8" s="197" t="s">
        <v>165</v>
      </c>
      <c r="C8" s="187" t="s">
        <v>74</v>
      </c>
      <c r="D8" s="193">
        <v>69.269849847999993</v>
      </c>
    </row>
    <row r="9" spans="2:4" ht="20.100000000000001" customHeight="1">
      <c r="B9" s="197" t="s">
        <v>166</v>
      </c>
      <c r="C9" s="187" t="s">
        <v>167</v>
      </c>
      <c r="D9" s="193">
        <v>9.2352084880000032</v>
      </c>
    </row>
    <row r="10" spans="2:4" ht="27.6">
      <c r="B10" s="197" t="s">
        <v>168</v>
      </c>
      <c r="C10" s="148" t="s">
        <v>85</v>
      </c>
      <c r="D10" s="193">
        <v>16.024388323355936</v>
      </c>
    </row>
    <row r="11" spans="2:4" ht="20.100000000000001" customHeight="1">
      <c r="B11" s="197" t="s">
        <v>169</v>
      </c>
      <c r="C11" s="187" t="s">
        <v>162</v>
      </c>
      <c r="D11" s="193" t="s">
        <v>163</v>
      </c>
    </row>
    <row r="12" spans="2:4" ht="20.100000000000001" customHeight="1">
      <c r="B12" s="197" t="s">
        <v>170</v>
      </c>
      <c r="C12" s="188" t="s">
        <v>171</v>
      </c>
      <c r="D12" s="193">
        <v>21.067730841091294</v>
      </c>
    </row>
    <row r="13" spans="2:4" ht="20.100000000000001" customHeight="1">
      <c r="B13" s="197" t="s">
        <v>172</v>
      </c>
      <c r="C13" s="188" t="s">
        <v>98</v>
      </c>
      <c r="D13" s="193">
        <v>69.847603151861065</v>
      </c>
    </row>
    <row r="14" spans="2:4" ht="20.100000000000001" customHeight="1">
      <c r="B14" s="197" t="s">
        <v>104</v>
      </c>
      <c r="C14" s="187" t="s">
        <v>173</v>
      </c>
      <c r="D14" s="193">
        <v>40.41367880256</v>
      </c>
    </row>
    <row r="15" spans="2:4" ht="20.100000000000001" customHeight="1">
      <c r="B15" s="197" t="s">
        <v>174</v>
      </c>
      <c r="C15" s="188" t="s">
        <v>109</v>
      </c>
      <c r="D15" s="193">
        <v>10.578766348200002</v>
      </c>
    </row>
    <row r="16" spans="2:4" ht="20.100000000000001" customHeight="1">
      <c r="B16" s="197" t="s">
        <v>111</v>
      </c>
      <c r="C16" s="188" t="s">
        <v>175</v>
      </c>
      <c r="D16" s="193">
        <v>3.2614954870000004</v>
      </c>
    </row>
    <row r="17" spans="2:4" ht="20.100000000000001" customHeight="1">
      <c r="B17" s="197" t="s">
        <v>176</v>
      </c>
      <c r="C17" s="187" t="s">
        <v>116</v>
      </c>
      <c r="D17" s="193">
        <v>55.660000000000004</v>
      </c>
    </row>
    <row r="18" spans="2:4" ht="27.6">
      <c r="B18" s="197" t="s">
        <v>177</v>
      </c>
      <c r="C18" s="198" t="s">
        <v>178</v>
      </c>
      <c r="D18" s="193">
        <v>28.637640000000001</v>
      </c>
    </row>
    <row r="19" spans="2:4" ht="20.100000000000001" customHeight="1">
      <c r="B19" s="197" t="s">
        <v>179</v>
      </c>
      <c r="C19" s="187" t="s">
        <v>180</v>
      </c>
      <c r="D19" s="193">
        <v>16.019200000000001</v>
      </c>
    </row>
    <row r="20" spans="2:4" ht="20.100000000000001" customHeight="1">
      <c r="B20" s="197" t="s">
        <v>126</v>
      </c>
      <c r="C20" s="187" t="s">
        <v>181</v>
      </c>
      <c r="D20" s="193">
        <v>0.53586058819876092</v>
      </c>
    </row>
    <row r="21" spans="2:4" ht="20.100000000000001" customHeight="1">
      <c r="B21" s="197" t="s">
        <v>128</v>
      </c>
      <c r="C21" s="187" t="s">
        <v>129</v>
      </c>
      <c r="D21" s="193">
        <v>0.84</v>
      </c>
    </row>
    <row r="22" spans="2:4" ht="20.100000000000001" customHeight="1">
      <c r="B22" s="197" t="s">
        <v>130</v>
      </c>
      <c r="C22" s="187" t="s">
        <v>132</v>
      </c>
      <c r="D22" s="193">
        <v>1.425842105263158</v>
      </c>
    </row>
    <row r="23" spans="2:4" ht="20.100000000000001" customHeight="1">
      <c r="B23" s="197" t="s">
        <v>130</v>
      </c>
      <c r="C23" s="187" t="s">
        <v>182</v>
      </c>
      <c r="D23" s="193">
        <v>0.27664000000000022</v>
      </c>
    </row>
    <row r="24" spans="2:4" ht="20.100000000000001" customHeight="1">
      <c r="B24" s="197" t="s">
        <v>143</v>
      </c>
      <c r="C24" s="187" t="s">
        <v>145</v>
      </c>
      <c r="D24" s="193">
        <v>89.435182037087088</v>
      </c>
    </row>
    <row r="25" spans="2:4" ht="20.100000000000001" customHeight="1">
      <c r="B25" s="197" t="s">
        <v>143</v>
      </c>
      <c r="C25" s="187" t="s">
        <v>148</v>
      </c>
      <c r="D25" s="193">
        <v>0</v>
      </c>
    </row>
    <row r="26" spans="2:4" ht="20.100000000000001" customHeight="1"/>
    <row r="27" spans="2:4" s="1" customFormat="1" ht="20.100000000000001" customHeight="1"/>
    <row r="28" spans="2:4" ht="20.100000000000001" customHeight="1"/>
    <row r="29" spans="2:4" ht="20.100000000000001" customHeight="1">
      <c r="B29" s="107" t="s">
        <v>157</v>
      </c>
      <c r="C29" s="107" t="str">
        <f>IF(LCA!AD2="","Unnamed",LCA!AD2)</f>
        <v>Unnamed</v>
      </c>
    </row>
    <row r="30" spans="2:4" ht="20.100000000000001" customHeight="1"/>
    <row r="31" spans="2:4" ht="20.100000000000001" customHeight="1">
      <c r="B31" s="37" t="s">
        <v>23</v>
      </c>
      <c r="C31" s="37" t="s">
        <v>25</v>
      </c>
      <c r="D31" s="31" t="s">
        <v>158</v>
      </c>
    </row>
    <row r="32" spans="2:4" ht="20.100000000000001" customHeight="1">
      <c r="B32" s="197" t="s">
        <v>159</v>
      </c>
      <c r="C32" s="187"/>
      <c r="D32" s="193" t="str">
        <f>_xlfn.XLOOKUP(C32,LCA!$E$15:$E$263,LCA!$AG$15:$AG$263,"",0,1)</f>
        <v/>
      </c>
    </row>
    <row r="33" spans="2:4" ht="20.100000000000001" customHeight="1">
      <c r="B33" s="197" t="s">
        <v>161</v>
      </c>
      <c r="C33" s="187"/>
      <c r="D33" s="193" t="str">
        <f>_xlfn.XLOOKUP(C33,LCA!$E$15:$E$263,LCA!$AG$15:$AG$263,"",0,1)</f>
        <v/>
      </c>
    </row>
    <row r="34" spans="2:4" ht="20.100000000000001" customHeight="1">
      <c r="B34" s="197" t="s">
        <v>91</v>
      </c>
      <c r="C34" s="187"/>
      <c r="D34" s="193" t="str">
        <f>_xlfn.XLOOKUP(C34,LCA!$E$15:$E$263,LCA!$AG$15:$AG$263,"",0,1)</f>
        <v/>
      </c>
    </row>
    <row r="35" spans="2:4" ht="20.100000000000001" customHeight="1">
      <c r="B35" s="197" t="s">
        <v>165</v>
      </c>
      <c r="C35" s="187"/>
      <c r="D35" s="193" t="str">
        <f>_xlfn.XLOOKUP(C35,LCA!$E$15:$E$263,LCA!$AG$15:$AG$263,"",0,1)</f>
        <v/>
      </c>
    </row>
    <row r="36" spans="2:4" ht="20.100000000000001" customHeight="1">
      <c r="B36" s="197" t="s">
        <v>166</v>
      </c>
      <c r="C36" s="187"/>
      <c r="D36" s="193" t="str">
        <f>_xlfn.XLOOKUP(C36,LCA!$E$15:$E$263,LCA!$AG$15:$AG$263,"",0,1)</f>
        <v/>
      </c>
    </row>
    <row r="37" spans="2:4" ht="20.100000000000001" customHeight="1">
      <c r="B37" s="197" t="s">
        <v>168</v>
      </c>
      <c r="C37" s="187"/>
      <c r="D37" s="193" t="str">
        <f>_xlfn.XLOOKUP(C37,LCA!$E$15:$E$263,LCA!$AG$15:$AG$263,"",0,1)</f>
        <v/>
      </c>
    </row>
    <row r="38" spans="2:4" ht="20.100000000000001" customHeight="1">
      <c r="B38" s="197" t="s">
        <v>169</v>
      </c>
      <c r="C38" s="187"/>
      <c r="D38" s="193" t="str">
        <f>_xlfn.XLOOKUP(C38,LCA!$E$15:$E$263,LCA!$AG$15:$AG$263,"",0,1)</f>
        <v/>
      </c>
    </row>
    <row r="39" spans="2:4" ht="20.100000000000001" customHeight="1">
      <c r="B39" s="197" t="s">
        <v>170</v>
      </c>
      <c r="C39" s="188"/>
      <c r="D39" s="193" t="str">
        <f>_xlfn.XLOOKUP(C39,LCA!$E$15:$E$263,LCA!$AG$15:$AG$263,"",0,1)</f>
        <v/>
      </c>
    </row>
    <row r="40" spans="2:4" ht="20.100000000000001" customHeight="1">
      <c r="B40" s="197" t="s">
        <v>172</v>
      </c>
      <c r="C40" s="188"/>
      <c r="D40" s="193" t="str">
        <f>_xlfn.XLOOKUP(C40,LCA!$E$15:$E$263,LCA!$AG$15:$AG$263,"",0,1)</f>
        <v/>
      </c>
    </row>
    <row r="41" spans="2:4" ht="20.100000000000001" customHeight="1">
      <c r="B41" s="197" t="s">
        <v>104</v>
      </c>
      <c r="C41" s="187"/>
      <c r="D41" s="193" t="str">
        <f>_xlfn.XLOOKUP(C41,LCA!$E$15:$E$263,LCA!$AG$15:$AG$263,"",0,1)</f>
        <v/>
      </c>
    </row>
    <row r="42" spans="2:4" ht="20.100000000000001" customHeight="1">
      <c r="B42" s="197" t="s">
        <v>174</v>
      </c>
      <c r="C42" s="188"/>
      <c r="D42" s="193" t="str">
        <f>_xlfn.XLOOKUP(C42,LCA!$E$15:$E$263,LCA!$AG$15:$AG$263,"",0,1)</f>
        <v/>
      </c>
    </row>
    <row r="43" spans="2:4" ht="20.100000000000001" customHeight="1">
      <c r="B43" s="197" t="s">
        <v>111</v>
      </c>
      <c r="C43" s="188"/>
      <c r="D43" s="193" t="str">
        <f>_xlfn.XLOOKUP(C43,LCA!$E$15:$E$263,LCA!$AG$15:$AG$263,"",0,1)</f>
        <v/>
      </c>
    </row>
    <row r="44" spans="2:4" ht="20.100000000000001" customHeight="1">
      <c r="B44" s="197" t="s">
        <v>176</v>
      </c>
      <c r="C44" s="187"/>
      <c r="D44" s="193" t="str">
        <f>_xlfn.XLOOKUP(C44,LCA!$E$15:$E$263,LCA!$AG$15:$AG$263,"",0,1)</f>
        <v/>
      </c>
    </row>
    <row r="45" spans="2:4" ht="20.100000000000001" customHeight="1">
      <c r="B45" s="197" t="s">
        <v>177</v>
      </c>
      <c r="C45" s="187"/>
      <c r="D45" s="193" t="str">
        <f>_xlfn.XLOOKUP(C45,LCA!$E$15:$E$263,LCA!$AG$15:$AG$263,"",0,1)</f>
        <v/>
      </c>
    </row>
    <row r="46" spans="2:4" ht="20.100000000000001" customHeight="1">
      <c r="B46" s="197" t="s">
        <v>179</v>
      </c>
      <c r="C46" s="187"/>
      <c r="D46" s="193" t="str">
        <f>_xlfn.XLOOKUP(C46,LCA!$E$15:$E$263,LCA!$AG$15:$AG$263,"",0,1)</f>
        <v/>
      </c>
    </row>
    <row r="47" spans="2:4" ht="20.100000000000001" customHeight="1">
      <c r="B47" s="197" t="s">
        <v>126</v>
      </c>
      <c r="C47" s="187"/>
      <c r="D47" s="193" t="str">
        <f>_xlfn.XLOOKUP(C47,LCA!$E$15:$E$263,LCA!$AG$15:$AG$263,"",0,1)</f>
        <v/>
      </c>
    </row>
    <row r="48" spans="2:4" ht="20.100000000000001" customHeight="1">
      <c r="B48" s="197" t="s">
        <v>128</v>
      </c>
      <c r="C48" s="187"/>
      <c r="D48" s="193" t="str">
        <f>_xlfn.XLOOKUP(C48,LCA!$E$15:$E$263,LCA!$AG$15:$AG$263,"",0,1)</f>
        <v/>
      </c>
    </row>
    <row r="49" spans="2:4" ht="20.100000000000001" customHeight="1">
      <c r="B49" s="197" t="s">
        <v>130</v>
      </c>
      <c r="C49" s="187"/>
      <c r="D49" s="193" t="str">
        <f>_xlfn.XLOOKUP(C49,LCA!$E$15:$E$263,LCA!$AG$15:$AG$263,"",0,1)</f>
        <v/>
      </c>
    </row>
    <row r="50" spans="2:4" ht="20.100000000000001" customHeight="1">
      <c r="B50" s="197" t="s">
        <v>130</v>
      </c>
      <c r="C50" s="187"/>
      <c r="D50" s="193" t="str">
        <f>_xlfn.XLOOKUP(C50,LCA!$E$15:$E$263,LCA!$AG$15:$AG$263,"",0,1)</f>
        <v/>
      </c>
    </row>
    <row r="51" spans="2:4" ht="20.100000000000001" customHeight="1">
      <c r="B51" s="197" t="s">
        <v>143</v>
      </c>
      <c r="C51" s="187"/>
      <c r="D51" s="193" t="str">
        <f>_xlfn.XLOOKUP(C51,LCA!$E$15:$E$263,LCA!$AG$15:$AG$263,"",0,1)</f>
        <v/>
      </c>
    </row>
    <row r="52" spans="2:4" ht="20.100000000000001" customHeight="1">
      <c r="B52" s="197" t="s">
        <v>143</v>
      </c>
      <c r="C52" s="187"/>
      <c r="D52" s="193" t="str">
        <f>_xlfn.XLOOKUP(C52,LCA!$E$15:$E$263,LCA!$AG$15:$AG$263,"",0,1)</f>
        <v/>
      </c>
    </row>
    <row r="53" spans="2:4" ht="20.100000000000001" customHeight="1"/>
    <row r="54" spans="2:4" s="1" customFormat="1" ht="20.100000000000001" customHeight="1"/>
    <row r="55" spans="2:4" ht="20.100000000000001" customHeight="1"/>
    <row r="56" spans="2:4" ht="20.100000000000001" customHeight="1">
      <c r="B56" s="107" t="s">
        <v>157</v>
      </c>
      <c r="C56" s="107" t="str">
        <f>IF(LCA!AD29="","Unnamed",LCA!AD29)</f>
        <v>Unnamed</v>
      </c>
    </row>
    <row r="57" spans="2:4" ht="20.100000000000001" customHeight="1"/>
    <row r="58" spans="2:4" ht="20.100000000000001" customHeight="1">
      <c r="B58" s="37" t="s">
        <v>23</v>
      </c>
      <c r="C58" s="37" t="s">
        <v>25</v>
      </c>
      <c r="D58" s="31" t="s">
        <v>158</v>
      </c>
    </row>
    <row r="59" spans="2:4" ht="20.100000000000001" customHeight="1">
      <c r="B59" s="197" t="s">
        <v>159</v>
      </c>
      <c r="C59" s="187"/>
      <c r="D59" s="193" t="str">
        <f>_xlfn.XLOOKUP(C59,LCA!$E$15:$E$263,LCA!$AU$15:$AU$263,"",0,1)</f>
        <v/>
      </c>
    </row>
    <row r="60" spans="2:4" ht="20.100000000000001" customHeight="1">
      <c r="B60" s="197" t="s">
        <v>161</v>
      </c>
      <c r="C60" s="187"/>
      <c r="D60" s="193" t="str">
        <f>_xlfn.XLOOKUP(C60,LCA!$E$15:$E$263,LCA!$AU$15:$AU$263,"",0,1)</f>
        <v/>
      </c>
    </row>
    <row r="61" spans="2:4" ht="20.100000000000001" customHeight="1">
      <c r="B61" s="197" t="s">
        <v>91</v>
      </c>
      <c r="C61" s="187"/>
      <c r="D61" s="193" t="str">
        <f>_xlfn.XLOOKUP(C61,LCA!$E$15:$E$263,LCA!$AU$15:$AU$263,"",0,1)</f>
        <v/>
      </c>
    </row>
    <row r="62" spans="2:4" ht="20.100000000000001" customHeight="1">
      <c r="B62" s="197" t="s">
        <v>165</v>
      </c>
      <c r="C62" s="187"/>
      <c r="D62" s="193" t="str">
        <f>_xlfn.XLOOKUP(C62,LCA!$E$15:$E$263,LCA!$AU$15:$AU$263,"",0,1)</f>
        <v/>
      </c>
    </row>
    <row r="63" spans="2:4" ht="20.100000000000001" customHeight="1">
      <c r="B63" s="197" t="s">
        <v>166</v>
      </c>
      <c r="C63" s="187"/>
      <c r="D63" s="193" t="str">
        <f>_xlfn.XLOOKUP(C63,LCA!$E$15:$E$263,LCA!$AU$15:$AU$263,"",0,1)</f>
        <v/>
      </c>
    </row>
    <row r="64" spans="2:4" ht="20.100000000000001" customHeight="1">
      <c r="B64" s="197" t="s">
        <v>168</v>
      </c>
      <c r="C64" s="187"/>
      <c r="D64" s="193" t="str">
        <f>_xlfn.XLOOKUP(C64,LCA!$E$15:$E$263,LCA!$AU$15:$AU$263,"",0,1)</f>
        <v/>
      </c>
    </row>
    <row r="65" spans="2:4" ht="20.100000000000001" customHeight="1">
      <c r="B65" s="197" t="s">
        <v>169</v>
      </c>
      <c r="C65" s="187"/>
      <c r="D65" s="193" t="str">
        <f>_xlfn.XLOOKUP(C65,LCA!$E$15:$E$263,LCA!$AU$15:$AU$263,"",0,1)</f>
        <v/>
      </c>
    </row>
    <row r="66" spans="2:4" ht="20.100000000000001" customHeight="1">
      <c r="B66" s="197" t="s">
        <v>170</v>
      </c>
      <c r="C66" s="188"/>
      <c r="D66" s="193" t="str">
        <f>_xlfn.XLOOKUP(C66,LCA!$E$15:$E$263,LCA!$AU$15:$AU$263,"",0,1)</f>
        <v/>
      </c>
    </row>
    <row r="67" spans="2:4" ht="20.100000000000001" customHeight="1">
      <c r="B67" s="197" t="s">
        <v>172</v>
      </c>
      <c r="C67" s="188"/>
      <c r="D67" s="193" t="str">
        <f>_xlfn.XLOOKUP(C67,LCA!$E$15:$E$263,LCA!$AU$15:$AU$263,"",0,1)</f>
        <v/>
      </c>
    </row>
    <row r="68" spans="2:4" ht="20.100000000000001" customHeight="1">
      <c r="B68" s="197" t="s">
        <v>104</v>
      </c>
      <c r="C68" s="187"/>
      <c r="D68" s="193" t="str">
        <f>_xlfn.XLOOKUP(C68,LCA!$E$15:$E$263,LCA!$AU$15:$AU$263,"",0,1)</f>
        <v/>
      </c>
    </row>
    <row r="69" spans="2:4" ht="20.100000000000001" customHeight="1">
      <c r="B69" s="197" t="s">
        <v>174</v>
      </c>
      <c r="C69" s="188"/>
      <c r="D69" s="193" t="str">
        <f>_xlfn.XLOOKUP(C69,LCA!$E$15:$E$263,LCA!$AU$15:$AU$263,"",0,1)</f>
        <v/>
      </c>
    </row>
    <row r="70" spans="2:4" ht="20.100000000000001" customHeight="1">
      <c r="B70" s="197" t="s">
        <v>111</v>
      </c>
      <c r="C70" s="188"/>
      <c r="D70" s="193" t="str">
        <f>_xlfn.XLOOKUP(C70,LCA!$E$15:$E$263,LCA!$AU$15:$AU$263,"",0,1)</f>
        <v/>
      </c>
    </row>
    <row r="71" spans="2:4" ht="20.100000000000001" customHeight="1">
      <c r="B71" s="197" t="s">
        <v>176</v>
      </c>
      <c r="C71" s="187"/>
      <c r="D71" s="193" t="str">
        <f>_xlfn.XLOOKUP(C71,LCA!$E$15:$E$263,LCA!$AU$15:$AU$263,"",0,1)</f>
        <v/>
      </c>
    </row>
    <row r="72" spans="2:4" ht="20.100000000000001" customHeight="1">
      <c r="B72" s="197" t="s">
        <v>177</v>
      </c>
      <c r="C72" s="187"/>
      <c r="D72" s="193" t="str">
        <f>_xlfn.XLOOKUP(C72,LCA!$E$15:$E$263,LCA!$AU$15:$AU$263,"",0,1)</f>
        <v/>
      </c>
    </row>
    <row r="73" spans="2:4" ht="20.100000000000001" customHeight="1">
      <c r="B73" s="197" t="s">
        <v>179</v>
      </c>
      <c r="C73" s="187"/>
      <c r="D73" s="193" t="str">
        <f>_xlfn.XLOOKUP(C73,LCA!$E$15:$E$263,LCA!$AU$15:$AU$263,"",0,1)</f>
        <v/>
      </c>
    </row>
    <row r="74" spans="2:4" ht="20.100000000000001" customHeight="1">
      <c r="B74" s="197" t="s">
        <v>126</v>
      </c>
      <c r="C74" s="187"/>
      <c r="D74" s="193" t="str">
        <f>_xlfn.XLOOKUP(C74,LCA!$E$15:$E$263,LCA!$AU$15:$AU$263,"",0,1)</f>
        <v/>
      </c>
    </row>
    <row r="75" spans="2:4" ht="20.100000000000001" customHeight="1">
      <c r="B75" s="197" t="s">
        <v>128</v>
      </c>
      <c r="C75" s="187"/>
      <c r="D75" s="193" t="str">
        <f>_xlfn.XLOOKUP(C75,LCA!$E$15:$E$263,LCA!$AU$15:$AU$263,"",0,1)</f>
        <v/>
      </c>
    </row>
    <row r="76" spans="2:4" ht="20.100000000000001" customHeight="1">
      <c r="B76" s="197" t="s">
        <v>130</v>
      </c>
      <c r="C76" s="187"/>
      <c r="D76" s="193" t="str">
        <f>_xlfn.XLOOKUP(C76,LCA!$E$15:$E$263,LCA!$AU$15:$AU$263,"",0,1)</f>
        <v/>
      </c>
    </row>
    <row r="77" spans="2:4" ht="20.100000000000001" customHeight="1">
      <c r="B77" s="197" t="s">
        <v>130</v>
      </c>
      <c r="C77" s="187"/>
      <c r="D77" s="193" t="str">
        <f>_xlfn.XLOOKUP(C77,LCA!$E$15:$E$263,LCA!$AU$15:$AU$263,"",0,1)</f>
        <v/>
      </c>
    </row>
    <row r="78" spans="2:4" ht="20.100000000000001" customHeight="1">
      <c r="B78" s="197" t="s">
        <v>143</v>
      </c>
      <c r="C78" s="187"/>
      <c r="D78" s="193" t="str">
        <f>_xlfn.XLOOKUP(C78,LCA!$E$15:$E$263,LCA!$AU$15:$AU$263,"",0,1)</f>
        <v/>
      </c>
    </row>
    <row r="79" spans="2:4" ht="20.100000000000001" customHeight="1">
      <c r="B79" s="197" t="s">
        <v>143</v>
      </c>
      <c r="C79" s="187"/>
      <c r="D79" s="193" t="str">
        <f>_xlfn.XLOOKUP(C79,LCA!$E$15:$E$263,LCA!$AU$15:$AU$263,"",0,1)</f>
        <v/>
      </c>
    </row>
    <row r="80" spans="2:4" ht="20.100000000000001" customHeight="1"/>
    <row r="81" s="1" customFormat="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0C131-B5CC-40D8-AD20-11822B042651}">
  <sheetPr codeName="Ark1"/>
  <dimension ref="B2:B11"/>
  <sheetViews>
    <sheetView workbookViewId="0">
      <selection activeCell="D29" sqref="D29"/>
    </sheetView>
  </sheetViews>
  <sheetFormatPr defaultRowHeight="14.45"/>
  <cols>
    <col min="1" max="1" width="4.5703125" customWidth="1"/>
  </cols>
  <sheetData>
    <row r="2" spans="2:2" ht="15.6">
      <c r="B2" s="107" t="s">
        <v>183</v>
      </c>
    </row>
    <row r="5" spans="2:2">
      <c r="B5" s="106" t="s">
        <v>184</v>
      </c>
    </row>
    <row r="6" spans="2:2">
      <c r="B6" t="s">
        <v>185</v>
      </c>
    </row>
    <row r="7" spans="2:2">
      <c r="B7" t="s">
        <v>186</v>
      </c>
    </row>
    <row r="8" spans="2:2">
      <c r="B8" t="s">
        <v>187</v>
      </c>
    </row>
    <row r="9" spans="2:2">
      <c r="B9" t="s">
        <v>70</v>
      </c>
    </row>
    <row r="10" spans="2:2">
      <c r="B10" t="s">
        <v>188</v>
      </c>
    </row>
    <row r="11" spans="2:2">
      <c r="B11" s="1" t="s">
        <v>189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442D7E28186946870D4B20CD569370" ma:contentTypeVersion="17" ma:contentTypeDescription="Create a new document." ma:contentTypeScope="" ma:versionID="25ee59d706833ececc4ac67b863d53c9">
  <xsd:schema xmlns:xsd="http://www.w3.org/2001/XMLSchema" xmlns:xs="http://www.w3.org/2001/XMLSchema" xmlns:p="http://schemas.microsoft.com/office/2006/metadata/properties" xmlns:ns2="d74d949a-c621-4d9f-a252-c12a0ee58b48" xmlns:ns3="855622a6-a168-43f5-9d7b-b166ddbe8e11" targetNamespace="http://schemas.microsoft.com/office/2006/metadata/properties" ma:root="true" ma:fieldsID="3363f9baf95b8b2fc81065bfc5fc7e09" ns2:_="" ns3:_="">
    <xsd:import namespace="d74d949a-c621-4d9f-a252-c12a0ee58b48"/>
    <xsd:import namespace="855622a6-a168-43f5-9d7b-b166ddbe8e1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4d949a-c621-4d9f-a252-c12a0ee58b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dffea21-1795-43a8-beb7-b7391b687d1f"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_x0024_Resources_x003a_core_x002c_Signoff_Status">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5622a6-a168-43f5-9d7b-b166ddbe8e1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e599f7f-2f5e-47c4-8b0c-9a45f67c2539}" ma:internalName="TaxCatchAll" ma:showField="CatchAllData" ma:web="855622a6-a168-43f5-9d7b-b166ddbe8e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E E E A A B Q S w M E F A A C A A g A h W i j V A T w 3 k W j A A A A 9 g A A A B I A H A B D b 2 5 m a W c v U G F j a 2 F n Z S 5 4 b W w g o h g A K K A U A A A A A A A A A A A A A A A A A A A A A A A A A A A A h Y + x D o I w F E V / h X S n L X U x 5 F E H 3 Z T E x M S 4 N q V C I z w M L Z Z / c / C T / A U x i r o 5 3 n P P c O / 9 e o P F 0 N T R x X T O t p i R h H I S G d R t Y b H M S O + P 8 Z w s J G y V P q n S R K O M L h 1 c k Z H K + 3 P K W A i B h h l t u 5 I J z h N 2 y D c 7 X Z l G k Y 9 s / 8 u x R e c V a k M k 7 F 9 j p K A J F 1 T w c R O w C U J u 8 S u I s X u 2 P x C W f e 3 7 z s h C x a s 1 s C k C e 3 + Q D 1 B L A w Q U A A I A C A C F a K N 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W i j V L l x u H U 8 A Q A A L Q c A A B M A H A B G b 3 J t d W x h c y 9 T Z W N 0 a W 9 u M S 5 t I K I Y A C i g F A A A A A A A A A A A A A A A A A A A A A A A A A A A A O W U Q U v D M B T H 7 4 V + h 5 B d N g h l m 8 6 D o 6 f W X R R R N 9 n B e q j t m w u m e S M v n Y 6 x q 1 / M L 2 Z c k V F w i E J B Z i 5 J f s n L P + / / Q g g y K 1 G z c d X 3 h r 7 n e z R P D e S s x U c K 0 b B x N o e 8 V M B Z y B R Y 3 2 O u n U u V g w M R L Y M Y s 7 I A b d s j q S C I U F s 3 o T a P T p N b A k O J I U x i o C e L i + R C L q V + Z F c q z Y C S u k K Q 0 Z J 3 x F 0 M S h b S g g n 5 k A s W o S o L T W F f s D O d Y e 7 i w 5 N B t 9 s T 7 L p E C 2 O 7 U h D u h s E l a r j v i O q m L f 7 2 q n M D l t n V Y p v E J H 1 w m y Y m 1 T R D U 1 T H T 9 w i t b d p i f W a V 7 D n 1 D + i m I U X u x H s k / d r f N P x P a m / V K v 7 O U 2 V a t T O m s C h u 3 m D O G v U z Z r A o b s 5 l T r H 5 2 Z f Z 1 3 i G 0 c H f 9 T R H T / a w 4 / 3 8 M H v K h M 3 / Q n H P / i D / 3 N V 3 g F Q S w E C L Q A U A A I A C A C F a K N U B P D e R a M A A A D 2 A A A A E g A A A A A A A A A A A A A A A A A A A A A A Q 2 9 u Z m l n L 1 B h Y 2 t h Z 2 U u e G 1 s U E s B A i 0 A F A A C A A g A h W i j V A / K 6 a u k A A A A 6 Q A A A B M A A A A A A A A A A A A A A A A A 7 w A A A F t D b 2 5 0 Z W 5 0 X 1 R 5 c G V z X S 5 4 b W x Q S w E C L Q A U A A I A C A C F a K N U u X G 4 d T w B A A A t B w A A E w A A A A A A A A A A A A A A A A D g A Q A A R m 9 y b X V s Y X M v U 2 V j d G l v b j E u b V B L B Q Y A A A A A A w A D A M I A A A B p 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i K g A A A A A A A M A 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R m x v b 3 I l M j B T Y 2 h l Z H V s 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S Z W N v d m V y e V R h c m d l d F N o Z W V 0 I i B W Y W x 1 Z T 0 i c 0 3 D p m 5 n Z G V y I i A v P j x F b n R y e S B U e X B l P S J S Z W N v d m V y e V R h c m d l d E N v b H V t b i I g V m F s d W U 9 I m w y I i A v P j x F b n R y e S B U e X B l P S J S Z W N v d m V y e V R h c m d l d F J v d y I g V m F s d W U 9 I m w y O C I g L z 4 8 R W 5 0 c n k g V H l w Z T 0 i R m l s b G V k Q 2 9 t c G x l d G V S Z X N 1 b H R U b 1 d v c m t z a G V l d C I g V m F s d W U 9 I m w x I i A v P j x F b n R y e S B U e X B l P S J B Z G R l Z F R v R G F 0 Y U 1 v Z G V s I i B W Y W x 1 Z T 0 i b D A i I C 8 + P E V u d H J 5 I F R 5 c G U 9 I k Z p b G x D b 3 V u d C I g V m F s d W U 9 I m w 3 I i A v P j x F b n R y e S B U e X B l P S J G a W x s R X J y b 3 J D b 2 R l I i B W Y W x 1 Z T 0 i c 1 V u a 2 5 v d 2 4 i I C 8 + P E V u d H J 5 I F R 5 c G U 9 I k Z p b G x F c n J v c k N v d W 5 0 I i B W Y W x 1 Z T 0 i b D A i I C 8 + P E V u d H J 5 I F R 5 c G U 9 I k Z p b G x M Y X N 0 V X B k Y X R l Z C I g V m F s d W U 9 I m Q y M D I y L T A x L T I x V D A 3 O j U 3 O j U w L j U x M z k 0 M z V a I i A v P j x F b n R y e S B U e X B l P S J G a W x s Q 2 9 s d W 1 u V H l w Z X M i I F Z h b H V l P S J z Q m d Z P S I g L z 4 8 R W 5 0 c n k g V H l w Z T 0 i R m l s b E N v b H V t b k 5 h b W V z I i B W Y W x 1 Z T 0 i c 1 s m c X V v d D t D b 2 x 1 b W 4 x J n F 1 b 3 Q 7 L C Z x d W 9 0 O 0 N v b H V t b j I 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G b G 9 v c i B T Y 2 h l Z H V s Z S 9 B d X R v U m V t b 3 Z l Z E N v b H V t b n M x L n t D b 2 x 1 b W 4 x L D B 9 J n F 1 b 3 Q 7 L C Z x d W 9 0 O 1 N l Y 3 R p b 2 4 x L 0 Z s b 2 9 y I F N j a G V k d W x l L 0 F 1 d G 9 S Z W 1 v d m V k Q 2 9 s d W 1 u c z E u e 0 N v b H V t b j I s M X 0 m c X V v d D t d L C Z x d W 9 0 O 0 N v b H V t b k N v d W 5 0 J n F 1 b 3 Q 7 O j I s J n F 1 b 3 Q 7 S 2 V 5 Q 2 9 s d W 1 u T m F t Z X M m c X V v d D s 6 W 1 0 s J n F 1 b 3 Q 7 Q 2 9 s d W 1 u S W R l b n R p d G l l c y Z x d W 9 0 O z p b J n F 1 b 3 Q 7 U 2 V j d G l v b j E v R m x v b 3 I g U 2 N o Z W R 1 b G U v Q X V 0 b 1 J l b W 9 2 Z W R D b 2 x 1 b W 5 z M S 5 7 Q 2 9 s d W 1 u M S w w f S Z x d W 9 0 O y w m c X V v d D t T Z W N 0 a W 9 u M S 9 G b G 9 v c i B T Y 2 h l Z H V s Z S 9 B d X R v U m V t b 3 Z l Z E N v b H V t b n M x L n t D b 2 x 1 b W 4 y L D F 9 J n F 1 b 3 Q 7 X S w m c X V v d D t S Z W x h d G l v b n N o a X B J b m Z v J n F 1 b 3 Q 7 O l t d f S I g L z 4 8 L 1 N 0 Y W J s Z U V u d H J p Z X M + P C 9 J d G V t P j x J d G V t P j x J d G V t T G 9 j Y X R p b 2 4 + P E l 0 Z W 1 U e X B l P k Z v c m 1 1 b G E 8 L 0 l 0 Z W 1 U e X B l P j x J d G V t U G F 0 a D 5 T Z W N 0 a W 9 u M S 9 G b G 9 v c i U y M F N j a G V k d W x l L 0 t p b G R l P C 9 J d G V t U G F 0 a D 4 8 L 0 l 0 Z W 1 M b 2 N h d G l v b j 4 8 U 3 R h Y m x l R W 5 0 c m l l c y A v P j w v S X R l b T 4 8 S X R l b T 4 8 S X R l b U x v Y 2 F 0 a W 9 u P j x J d G V t V H l w Z T 5 G b 3 J t d W x h P C 9 J d G V t V H l w Z T 4 8 S X R l b V B h d G g + U 2 V j d G l v b j E v R m x v b 3 I l M j B T Y 2 h l Z H V s Z S 8 l Q z M l O D Z u Z H J l d C U y M H R 5 c G U 8 L 0 l 0 Z W 1 Q Y X R o P j w v S X R l b U x v Y 2 F 0 a W 9 u P j x T d G F i b G V F b n R y a W V z I C 8 + P C 9 J d G V t P j x J d G V t P j x J d G V t T G 9 j Y X R p b 2 4 + P E l 0 Z W 1 U e X B l P k Z v c m 1 1 b G E 8 L 0 l 0 Z W 1 U e X B l P j x J d G V t U G F 0 a D 5 T Z W N 0 a W 9 u M S 9 X Y W x s J T I w U 2 N o Z W R 1 b G 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U m V j b 3 Z l c n l U Y X J n Z X R T a G V l d C I g V m F s d W U 9 I n N N w 6 Z u Z 2 R l c i I g L z 4 8 R W 5 0 c n k g V H l w Z T 0 i U m V j b 3 Z l c n l U Y X J n Z X R D b 2 x 1 b W 4 i I F Z h b H V l P S J s N S I g L z 4 8 R W 5 0 c n k g V H l w Z T 0 i U m V j b 3 Z l c n l U Y X J n Z X R S b 3 c i I F Z h b H V l P S J s M j g i I C 8 + P E V u d H J 5 I F R 5 c G U 9 I k Z p b G x l Z E N v b X B s Z X R l U m V z d W x 0 V G 9 X b 3 J r c 2 h l Z X Q i I F Z h b H V l P S J s M S I g L z 4 8 R W 5 0 c n k g V H l w Z T 0 i Q W R k Z W R U b 0 R h d G F N b 2 R l b C I g V m F s d W U 9 I m w w I i A v P j x F b n R y e S B U e X B l P S J G a W x s Q 2 9 1 b n Q i I F Z h b H V l P S J s O S I g L z 4 8 R W 5 0 c n k g V H l w Z T 0 i R m l s b E V y c m 9 y Q 2 9 k Z S I g V m F s d W U 9 I n N V b m t u b 3 d u I i A v P j x F b n R y e S B U e X B l P S J G a W x s R X J y b 3 J D b 3 V u d C I g V m F s d W U 9 I m w w I i A v P j x F b n R y e S B U e X B l P S J G a W x s T G F z d F V w Z G F 0 Z W Q i I F Z h b H V l P S J k M j A y M i 0 w M S 0 y M V Q w N z o 1 O D o x O C 4 x N z U w N T A 0 W i I g L z 4 8 R W 5 0 c n k g V H l w Z T 0 i R m l s b E N v b H V t b l R 5 c G V z I i B W Y W x 1 Z T 0 i c 0 J n W T 0 i I C 8 + P E V u d H J 5 I F R 5 c G U 9 I k Z p b G x D b 2 x 1 b W 5 O Y W 1 l c y I g V m F s d W U 9 I n N b J n F 1 b 3 Q 7 Q 2 9 s d W 1 u M S Z x d W 9 0 O y w m c X V v d D t D b 2 x 1 b W 4 y J n F 1 b 3 Q 7 X S I g L z 4 8 R W 5 0 c n k g V H l w Z T 0 i R m l s b F N 0 Y X R 1 c y I g V m F s d W U 9 I n N D b 2 1 w b G V 0 Z S I g L z 4 8 R W 5 0 c n k g V H l w Z T 0 i U m V s Y X R p b 2 5 z a G l w S W 5 m b 0 N v b n R h a W 5 l c i I g V m F s d W U 9 I n N 7 J n F 1 b 3 Q 7 Y 2 9 s d W 1 u Q 2 9 1 b n Q m c X V v d D s 6 M i w m c X V v d D t r Z X l D b 2 x 1 b W 5 O Y W 1 l c y Z x d W 9 0 O z p b X S w m c X V v d D t x d W V y e V J l b G F 0 a W 9 u c 2 h p c H M m c X V v d D s 6 W 1 0 s J n F 1 b 3 Q 7 Y 2 9 s d W 1 u S W R l b n R p d G l l c y Z x d W 9 0 O z p b J n F 1 b 3 Q 7 U 2 V j d G l v b j E v V 2 F s b C B T Y 2 h l Z H V s Z S 9 B d X R v U m V t b 3 Z l Z E N v b H V t b n M x L n t D b 2 x 1 b W 4 x L D B 9 J n F 1 b 3 Q 7 L C Z x d W 9 0 O 1 N l Y 3 R p b 2 4 x L 1 d h b G w g U 2 N o Z W R 1 b G U v Q X V 0 b 1 J l b W 9 2 Z W R D b 2 x 1 b W 5 z M S 5 7 Q 2 9 s d W 1 u M i w x f S Z x d W 9 0 O 1 0 s J n F 1 b 3 Q 7 Q 2 9 s d W 1 u Q 2 9 1 b n Q m c X V v d D s 6 M i w m c X V v d D t L Z X l D b 2 x 1 b W 5 O Y W 1 l c y Z x d W 9 0 O z p b X S w m c X V v d D t D b 2 x 1 b W 5 J Z G V u d G l 0 a W V z J n F 1 b 3 Q 7 O l s m c X V v d D t T Z W N 0 a W 9 u M S 9 X Y W x s I F N j a G V k d W x l L 0 F 1 d G 9 S Z W 1 v d m V k Q 2 9 s d W 1 u c z E u e 0 N v b H V t b j E s M H 0 m c X V v d D s s J n F 1 b 3 Q 7 U 2 V j d G l v b j E v V 2 F s b C B T Y 2 h l Z H V s Z S 9 B d X R v U m V t b 3 Z l Z E N v b H V t b n M x L n t D b 2 x 1 b W 4 y L D F 9 J n F 1 b 3 Q 7 X S w m c X V v d D t S Z W x h d G l v b n N o a X B J b m Z v J n F 1 b 3 Q 7 O l t d f S I g L z 4 8 L 1 N 0 Y W J s Z U V u d H J p Z X M + P C 9 J d G V t P j x J d G V t P j x J d G V t T G 9 j Y X R p b 2 4 + P E l 0 Z W 1 U e X B l P k Z v c m 1 1 b G E 8 L 0 l 0 Z W 1 U e X B l P j x J d G V t U G F 0 a D 5 T Z W N 0 a W 9 u M S 9 X Y W x s J T I w U 2 N o Z W R 1 b G U v S 2 l s Z G U 8 L 0 l 0 Z W 1 Q Y X R o P j w v S X R l b U x v Y 2 F 0 a W 9 u P j x T d G F i b G V F b n R y a W V z I C 8 + P C 9 J d G V t P j x J d G V t P j x J d G V t T G 9 j Y X R p b 2 4 + P E l 0 Z W 1 U e X B l P k Z v c m 1 1 b G E 8 L 0 l 0 Z W 1 U e X B l P j x J d G V t U G F 0 a D 5 T Z W N 0 a W 9 u M S 9 X Y W x s J T I w U 2 N o Z W R 1 b G U v J U M z J T g 2 b m R y Z X Q l M j B 0 e X B l P C 9 J d G V t U G F 0 a D 4 8 L 0 l 0 Z W 1 M b 2 N h d G l v b j 4 8 U 3 R h Y m x l R W 5 0 c m l l c y A v P j w v S X R l b T 4 8 S X R l b T 4 8 S X R l b U x v Y 2 F 0 a W 9 u P j x J d G V t V H l w Z T 5 G b 3 J t d W x h P C 9 J d G V t V H l w Z T 4 8 S X R l b V B h d G g + U 2 V j d G l v b j E v U m 9 v Z i U y M F N j a G V k d W x 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l J l Y 2 9 2 Z X J 5 V G F y Z 2 V 0 U 2 h l Z X Q i I F Z h b H V l P S J z T c O m b m d k Z X I i I C 8 + P E V u d H J 5 I F R 5 c G U 9 I l J l Y 2 9 2 Z X J 5 V G F y Z 2 V 0 Q 2 9 s d W 1 u I i B W Y W x 1 Z T 0 i b D g i I C 8 + P E V u d H J 5 I F R 5 c G U 9 I l J l Y 2 9 2 Z X J 5 V G F y Z 2 V 0 U m 9 3 I i B W Y W x 1 Z T 0 i b D I 4 I i A v P j x F b n R y e S B U e X B l P S J G a W x s Z W R D b 2 1 w b G V 0 Z V J l c 3 V s d F R v V 2 9 y a 3 N o Z W V 0 I i B W Y W x 1 Z T 0 i b D E i I C 8 + P E V u d H J 5 I F R 5 c G U 9 I k F k Z G V k V G 9 E Y X R h T W 9 k Z W w i I F Z h b H V l P S J s M C I g L z 4 8 R W 5 0 c n k g V H l w Z T 0 i R m l s b E N v d W 5 0 I i B W Y W x 1 Z T 0 i b D U i I C 8 + P E V u d H J 5 I F R 5 c G U 9 I k Z p b G x F c n J v c k N v Z G U i I F Z h b H V l P S J z V W 5 r b m 9 3 b i I g L z 4 8 R W 5 0 c n k g V H l w Z T 0 i R m l s b E V y c m 9 y Q 2 9 1 b n Q i I F Z h b H V l P S J s M C I g L z 4 8 R W 5 0 c n k g V H l w Z T 0 i R m l s b E x h c 3 R V c G R h d G V k I i B W Y W x 1 Z T 0 i Z D I w M j I t M D E t M j F U M D c 6 N T g 6 N D c u N j Q 5 M z c 5 N V 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J v b 2 Y g U 2 N o Z W R 1 b G U v Q X V 0 b 1 J l b W 9 2 Z W R D b 2 x 1 b W 5 z M S 5 7 Q 2 9 s d W 1 u M S w w f S Z x d W 9 0 O y w m c X V v d D t T Z W N 0 a W 9 u M S 9 S b 2 9 m I F N j a G V k d W x l L 0 F 1 d G 9 S Z W 1 v d m V k Q 2 9 s d W 1 u c z E u e 0 N v b H V t b j I s M X 0 m c X V v d D t d L C Z x d W 9 0 O 0 N v b H V t b k N v d W 5 0 J n F 1 b 3 Q 7 O j I s J n F 1 b 3 Q 7 S 2 V 5 Q 2 9 s d W 1 u T m F t Z X M m c X V v d D s 6 W 1 0 s J n F 1 b 3 Q 7 Q 2 9 s d W 1 u S W R l b n R p d G l l c y Z x d W 9 0 O z p b J n F 1 b 3 Q 7 U 2 V j d G l v b j E v U m 9 v Z i B T Y 2 h l Z H V s Z S 9 B d X R v U m V t b 3 Z l Z E N v b H V t b n M x L n t D b 2 x 1 b W 4 x L D B 9 J n F 1 b 3 Q 7 L C Z x d W 9 0 O 1 N l Y 3 R p b 2 4 x L 1 J v b 2 Y g U 2 N o Z W R 1 b G U v Q X V 0 b 1 J l b W 9 2 Z W R D b 2 x 1 b W 5 z M S 5 7 Q 2 9 s d W 1 u M i w x f S Z x d W 9 0 O 1 0 s J n F 1 b 3 Q 7 U m V s Y X R p b 2 5 z a G l w S W 5 m b y Z x d W 9 0 O z p b X X 0 i I C 8 + P C 9 T d G F i b G V F b n R y a W V z P j w v S X R l b T 4 8 S X R l b T 4 8 S X R l b U x v Y 2 F 0 a W 9 u P j x J d G V t V H l w Z T 5 G b 3 J t d W x h P C 9 J d G V t V H l w Z T 4 8 S X R l b V B h d G g + U 2 V j d G l v b j E v U m 9 v Z i U y M F N j a G V k d W x l L 0 t p b G R l P C 9 J d G V t U G F 0 a D 4 8 L 0 l 0 Z W 1 M b 2 N h d G l v b j 4 8 U 3 R h Y m x l R W 5 0 c m l l c y A v P j w v S X R l b T 4 8 S X R l b T 4 8 S X R l b U x v Y 2 F 0 a W 9 u P j x J d G V t V H l w Z T 5 G b 3 J t d W x h P C 9 J d G V t V H l w Z T 4 8 S X R l b V B h d G g + U 2 V j d G l v b j E v U m 9 v Z i U y M F N j a G V k d W x l L y V D M y U 4 N m 5 k c m V 0 J T I w d H l w Z T w v S X R l b V B h d G g + P C 9 J d G V t T G 9 j Y X R p b 2 4 + P F N 0 Y W J s Z U V u d H J p Z X M g L z 4 8 L 0 l 0 Z W 0 + P E l 0 Z W 0 + P E l 0 Z W 1 M b 2 N h d G l v b j 4 8 S X R l b V R 5 c G U + R m 9 y b X V s Y T w v S X R l b V R 5 c G U + P E l 0 Z W 1 Q Y X R o P l N l Y 3 R p b 2 4 x L 1 d p b m R v d y U y M F N j a G V k d W x 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l J l Y 2 9 2 Z X J 5 V G F y Z 2 V 0 U 2 h l Z X Q i I F Z h b H V l P S J z T c O m b m d k Z X I i I C 8 + P E V u d H J 5 I F R 5 c G U 9 I l J l Y 2 9 2 Z X J 5 V G F y Z 2 V 0 Q 2 9 s d W 1 u I i B W Y W x 1 Z T 0 i b D E x I i A v P j x F b n R y e S B U e X B l P S J S Z W N v d m V y e V R h c m d l d F J v d y I g V m F s d W U 9 I m w y O C I g L z 4 8 R W 5 0 c n k g V H l w Z T 0 i R m l s b G V k Q 2 9 t c G x l d G V S Z X N 1 b H R U b 1 d v c m t z a G V l d C I g V m F s d W U 9 I m w x I i A v P j x F b n R y e S B U e X B l P S J B Z G R l Z F R v R G F 0 Y U 1 v Z G V s I i B W Y W x 1 Z T 0 i b D A i I C 8 + P E V u d H J 5 I F R 5 c G U 9 I k Z p b G x D b 3 V u d C I g V m F s d W U 9 I m w x M y I g L z 4 8 R W 5 0 c n k g V H l w Z T 0 i R m l s b E V y c m 9 y Q 2 9 k Z S I g V m F s d W U 9 I n N V b m t u b 3 d u I i A v P j x F b n R y e S B U e X B l P S J G a W x s R X J y b 3 J D b 3 V u d C I g V m F s d W U 9 I m w w I i A v P j x F b n R y e S B U e X B l P S J G a W x s T G F z d F V w Z G F 0 Z W Q i I F Z h b H V l P S J k M j A y M i 0 w M S 0 y M V Q w N z o 1 O T o x M y 4 w M z M 5 M D c w W i I g L z 4 8 R W 5 0 c n k g V H l w Z T 0 i R m l s b E N v b H V t b l R 5 c G V z I i B W Y W x 1 Z T 0 i c 0 J n W U d C Z 1 k 9 I i A v P j x F b n R y e S B U e X B l P S J G a W x s Q 2 9 s d W 1 u T m F t Z X M i I F Z h b H V l P S J z W y Z x d W 9 0 O 0 N v b H V t b j E m c X V v d D s s J n F 1 b 3 Q 7 Q 2 9 s d W 1 u M i Z x d W 9 0 O y w m c X V v d D t D b 2 x 1 b W 4 z J n F 1 b 3 Q 7 L C Z x d W 9 0 O 0 N v b H V t b j Q m c X V v d D s s J n F 1 b 3 Q 7 Q 2 9 s d W 1 u N S Z x d W 9 0 O 1 0 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1 d p b m R v d y B T Y 2 h l Z H V s Z S 9 B d X R v U m V t b 3 Z l Z E N v b H V t b n M x L n t D b 2 x 1 b W 4 x L D B 9 J n F 1 b 3 Q 7 L C Z x d W 9 0 O 1 N l Y 3 R p b 2 4 x L 1 d p b m R v d y B T Y 2 h l Z H V s Z S 9 B d X R v U m V t b 3 Z l Z E N v b H V t b n M x L n t D b 2 x 1 b W 4 y L D F 9 J n F 1 b 3 Q 7 L C Z x d W 9 0 O 1 N l Y 3 R p b 2 4 x L 1 d p b m R v d y B T Y 2 h l Z H V s Z S 9 B d X R v U m V t b 3 Z l Z E N v b H V t b n M x L n t D b 2 x 1 b W 4 z L D J 9 J n F 1 b 3 Q 7 L C Z x d W 9 0 O 1 N l Y 3 R p b 2 4 x L 1 d p b m R v d y B T Y 2 h l Z H V s Z S 9 B d X R v U m V t b 3 Z l Z E N v b H V t b n M x L n t D b 2 x 1 b W 4 0 L D N 9 J n F 1 b 3 Q 7 L C Z x d W 9 0 O 1 N l Y 3 R p b 2 4 x L 1 d p b m R v d y B T Y 2 h l Z H V s Z S 9 B d X R v U m V t b 3 Z l Z E N v b H V t b n M x L n t D b 2 x 1 b W 4 1 L D R 9 J n F 1 b 3 Q 7 X S w m c X V v d D t D b 2 x 1 b W 5 D b 3 V u d C Z x d W 9 0 O z o 1 L C Z x d W 9 0 O 0 t l e U N v b H V t b k 5 h b W V z J n F 1 b 3 Q 7 O l t d L C Z x d W 9 0 O 0 N v b H V t b k l k Z W 5 0 a X R p Z X M m c X V v d D s 6 W y Z x d W 9 0 O 1 N l Y 3 R p b 2 4 x L 1 d p b m R v d y B T Y 2 h l Z H V s Z S 9 B d X R v U m V t b 3 Z l Z E N v b H V t b n M x L n t D b 2 x 1 b W 4 x L D B 9 J n F 1 b 3 Q 7 L C Z x d W 9 0 O 1 N l Y 3 R p b 2 4 x L 1 d p b m R v d y B T Y 2 h l Z H V s Z S 9 B d X R v U m V t b 3 Z l Z E N v b H V t b n M x L n t D b 2 x 1 b W 4 y L D F 9 J n F 1 b 3 Q 7 L C Z x d W 9 0 O 1 N l Y 3 R p b 2 4 x L 1 d p b m R v d y B T Y 2 h l Z H V s Z S 9 B d X R v U m V t b 3 Z l Z E N v b H V t b n M x L n t D b 2 x 1 b W 4 z L D J 9 J n F 1 b 3 Q 7 L C Z x d W 9 0 O 1 N l Y 3 R p b 2 4 x L 1 d p b m R v d y B T Y 2 h l Z H V s Z S 9 B d X R v U m V t b 3 Z l Z E N v b H V t b n M x L n t D b 2 x 1 b W 4 0 L D N 9 J n F 1 b 3 Q 7 L C Z x d W 9 0 O 1 N l Y 3 R p b 2 4 x L 1 d p b m R v d y B T Y 2 h l Z H V s Z S 9 B d X R v U m V t b 3 Z l Z E N v b H V t b n M x L n t D b 2 x 1 b W 4 1 L D R 9 J n F 1 b 3 Q 7 X S w m c X V v d D t S Z W x h d G l v b n N o a X B J b m Z v J n F 1 b 3 Q 7 O l t d f S I g L z 4 8 L 1 N 0 Y W J s Z U V u d H J p Z X M + P C 9 J d G V t P j x J d G V t P j x J d G V t T G 9 j Y X R p b 2 4 + P E l 0 Z W 1 U e X B l P k Z v c m 1 1 b G E 8 L 0 l 0 Z W 1 U e X B l P j x J d G V t U G F 0 a D 5 T Z W N 0 a W 9 u M S 9 X a W 5 k b 3 c l M j B T Y 2 h l Z H V s Z S 9 L a W x k Z T w v S X R l b V B h d G g + P C 9 J d G V t T G 9 j Y X R p b 2 4 + P F N 0 Y W J s Z U V u d H J p Z X M g L z 4 8 L 0 l 0 Z W 0 + P E l 0 Z W 0 + P E l 0 Z W 1 M b 2 N h d G l v b j 4 8 S X R l b V R 5 c G U + R m 9 y b X V s Y T w v S X R l b V R 5 c G U + P E l 0 Z W 1 Q Y X R o P l N l Y 3 R p b 2 4 x L 1 d p b m R v d y U y M F N j a G V k d W x l L y V D M y U 4 N m 5 k c m V 0 J T I w d H l w Z T w v S X R l b V B h d G g + P C 9 J d G V t T G 9 j Y X R p b 2 4 + P F N 0 Y W J s Z U V u d H J p Z X M g L z 4 8 L 0 l 0 Z W 0 + P E l 0 Z W 0 + P E l 0 Z W 1 M b 2 N h d G l v b j 4 8 S X R l b V R 5 c G U + R m 9 y b X V s Y T w v S X R l b V R 5 c G U + P E l 0 Z W 1 Q Y X R o P l N l Y 3 R p b 2 4 x L 0 R v b 3 I l M j B T Y 2 h l Z H V s 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S Z W N v d m V y e V R h c m d l d F N o Z W V 0 I i B W Y W x 1 Z T 0 i c 0 3 D p m 5 n Z G V y I i A v P j x F b n R y e S B U e X B l P S J S Z W N v d m V y e V R h c m d l d E N v b H V t b i I g V m F s d W U 9 I m w x M S I g L z 4 8 R W 5 0 c n k g V H l w Z T 0 i U m V j b 3 Z l c n l U Y X J n Z X R S b 3 c i I F Z h b H V l P S J s N D U i I C 8 + P E V u d H J 5 I F R 5 c G U 9 I k Z p b G x l Z E N v b X B s Z X R l U m V z d W x 0 V G 9 X b 3 J r c 2 h l Z X Q i I F Z h b H V l P S J s M S I g L z 4 8 R W 5 0 c n k g V H l w Z T 0 i Q W R k Z W R U b 0 R h d G F N b 2 R l b C I g V m F s d W U 9 I m w w I i A v P j x F b n R y e S B U e X B l P S J G a W x s Q 2 9 1 b n Q i I F Z h b H V l P S J s O C I g L z 4 8 R W 5 0 c n k g V H l w Z T 0 i R m l s b E V y c m 9 y Q 2 9 k Z S I g V m F s d W U 9 I n N V b m t u b 3 d u I i A v P j x F b n R y e S B U e X B l P S J G a W x s R X J y b 3 J D b 3 V u d C I g V m F s d W U 9 I m w w I i A v P j x F b n R y e S B U e X B l P S J G a W x s T G F z d F V w Z G F 0 Z W Q i I F Z h b H V l P S J k M j A y M i 0 w M S 0 y M V Q w N z o 1 O T o 0 M S 4 0 N D M z O D Y y W i I g L z 4 8 R W 5 0 c n k g V H l w Z T 0 i R m l s b E N v b H V t b l R 5 c G V z I i B W Y W x 1 Z T 0 i c 0 J n W U d C Z 1 k 9 I i A v P j x F b n R y e S B U e X B l P S J G a W x s Q 2 9 s d W 1 u T m F t Z X M i I F Z h b H V l P S J z W y Z x d W 9 0 O 0 N v b H V t b j E m c X V v d D s s J n F 1 b 3 Q 7 Q 2 9 s d W 1 u M i Z x d W 9 0 O y w m c X V v d D t D b 2 x 1 b W 4 z J n F 1 b 3 Q 7 L C Z x d W 9 0 O 0 N v b H V t b j Q m c X V v d D s s J n F 1 b 3 Q 7 Q 2 9 s d W 1 u N S Z x d W 9 0 O 1 0 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0 R v b 3 I g U 2 N o Z W R 1 b G U v Q X V 0 b 1 J l b W 9 2 Z W R D b 2 x 1 b W 5 z M S 5 7 Q 2 9 s d W 1 u M S w w f S Z x d W 9 0 O y w m c X V v d D t T Z W N 0 a W 9 u M S 9 E b 2 9 y I F N j a G V k d W x l L 0 F 1 d G 9 S Z W 1 v d m V k Q 2 9 s d W 1 u c z E u e 0 N v b H V t b j I s M X 0 m c X V v d D s s J n F 1 b 3 Q 7 U 2 V j d G l v b j E v R G 9 v c i B T Y 2 h l Z H V s Z S 9 B d X R v U m V t b 3 Z l Z E N v b H V t b n M x L n t D b 2 x 1 b W 4 z L D J 9 J n F 1 b 3 Q 7 L C Z x d W 9 0 O 1 N l Y 3 R p b 2 4 x L 0 R v b 3 I g U 2 N o Z W R 1 b G U v Q X V 0 b 1 J l b W 9 2 Z W R D b 2 x 1 b W 5 z M S 5 7 Q 2 9 s d W 1 u N C w z f S Z x d W 9 0 O y w m c X V v d D t T Z W N 0 a W 9 u M S 9 E b 2 9 y I F N j a G V k d W x l L 0 F 1 d G 9 S Z W 1 v d m V k Q 2 9 s d W 1 u c z E u e 0 N v b H V t b j U s N H 0 m c X V v d D t d L C Z x d W 9 0 O 0 N v b H V t b k N v d W 5 0 J n F 1 b 3 Q 7 O j U s J n F 1 b 3 Q 7 S 2 V 5 Q 2 9 s d W 1 u T m F t Z X M m c X V v d D s 6 W 1 0 s J n F 1 b 3 Q 7 Q 2 9 s d W 1 u S W R l b n R p d G l l c y Z x d W 9 0 O z p b J n F 1 b 3 Q 7 U 2 V j d G l v b j E v R G 9 v c i B T Y 2 h l Z H V s Z S 9 B d X R v U m V t b 3 Z l Z E N v b H V t b n M x L n t D b 2 x 1 b W 4 x L D B 9 J n F 1 b 3 Q 7 L C Z x d W 9 0 O 1 N l Y 3 R p b 2 4 x L 0 R v b 3 I g U 2 N o Z W R 1 b G U v Q X V 0 b 1 J l b W 9 2 Z W R D b 2 x 1 b W 5 z M S 5 7 Q 2 9 s d W 1 u M i w x f S Z x d W 9 0 O y w m c X V v d D t T Z W N 0 a W 9 u M S 9 E b 2 9 y I F N j a G V k d W x l L 0 F 1 d G 9 S Z W 1 v d m V k Q 2 9 s d W 1 u c z E u e 0 N v b H V t b j M s M n 0 m c X V v d D s s J n F 1 b 3 Q 7 U 2 V j d G l v b j E v R G 9 v c i B T Y 2 h l Z H V s Z S 9 B d X R v U m V t b 3 Z l Z E N v b H V t b n M x L n t D b 2 x 1 b W 4 0 L D N 9 J n F 1 b 3 Q 7 L C Z x d W 9 0 O 1 N l Y 3 R p b 2 4 x L 0 R v b 3 I g U 2 N o Z W R 1 b G U v Q X V 0 b 1 J l b W 9 2 Z W R D b 2 x 1 b W 5 z M S 5 7 Q 2 9 s d W 1 u N S w 0 f S Z x d W 9 0 O 1 0 s J n F 1 b 3 Q 7 U m V s Y X R p b 2 5 z a G l w S W 5 m b y Z x d W 9 0 O z p b X X 0 i I C 8 + P C 9 T d G F i b G V F b n R y a W V z P j w v S X R l b T 4 8 S X R l b T 4 8 S X R l b U x v Y 2 F 0 a W 9 u P j x J d G V t V H l w Z T 5 G b 3 J t d W x h P C 9 J d G V t V H l w Z T 4 8 S X R l b V B h d G g + U 2 V j d G l v b j E v R G 9 v c i U y M F N j a G V k d W x l L 0 t p b G R l P C 9 J d G V t U G F 0 a D 4 8 L 0 l 0 Z W 1 M b 2 N h d G l v b j 4 8 U 3 R h Y m x l R W 5 0 c m l l c y A v P j w v S X R l b T 4 8 S X R l b T 4 8 S X R l b U x v Y 2 F 0 a W 9 u P j x J d G V t V H l w Z T 5 G b 3 J t d W x h P C 9 J d G V t V H l w Z T 4 8 S X R l b V B h d G g + U 2 V j d G l v b j E v R G 9 v c i U y M F N j a G V k d W x l L y V D M y U 4 N m 5 k c m V 0 J T I w d H l w Z T w v S X R l b V B h d G g + P C 9 J d G V t T G 9 j Y X R p b 2 4 + P F N 0 Y W J s Z U V u d H J p Z X M g L z 4 8 L 0 l 0 Z W 0 + P C 9 J d G V t c z 4 8 L 0 x v Y 2 F s U G F j a 2 F n Z U 1 l d G F k Y X R h R m l s Z T 4 W A A A A U E s F B g A A A A A A A A A A A A A A A A A A A A A A A N o A A A A B A A A A 0 I y d 3 w E V 0 R G M e g D A T 8 K X 6 w E A A A D u 3 e 6 7 b + r G Q 5 8 x X m 0 h S M g l A A A A A A I A A A A A A A N m A A D A A A A A E A A A A F s R z f o M x 6 y R F D P o a I n t u + Y A A A A A B I A A A K A A A A A Q A A A A S 1 A x 7 Z G J m Q 3 v f i K R u F 4 3 P V A A A A D 6 6 i N O 7 s Z b E g m 0 C 6 Q s y p u + 5 4 n 7 Y X g y v i W r 7 / 4 O A d v v n / Y T 1 Z T i f l x u m G 8 v z C N Q / J a f A r L T e 7 h 3 I j v I a y F W W o a j v G f 4 a l z T y S c 0 R o r v M d t 7 G h Q A A A D 4 l L D 8 C Y Y N X x D C 4 R v G G C P h s A H T j g = = < / 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74d949a-c621-4d9f-a252-c12a0ee58b48">
      <Terms xmlns="http://schemas.microsoft.com/office/infopath/2007/PartnerControls"/>
    </lcf76f155ced4ddcb4097134ff3c332f>
    <TaxCatchAll xmlns="855622a6-a168-43f5-9d7b-b166ddbe8e11" xsi:nil="true"/>
    <_Flow_SignoffStatus xmlns="d74d949a-c621-4d9f-a252-c12a0ee58b48" xsi:nil="true"/>
  </documentManagement>
</p:properties>
</file>

<file path=customXml/itemProps1.xml><?xml version="1.0" encoding="utf-8"?>
<ds:datastoreItem xmlns:ds="http://schemas.openxmlformats.org/officeDocument/2006/customXml" ds:itemID="{05EC2113-3F18-4B5D-BFDC-1BA34BE44F2B}"/>
</file>

<file path=customXml/itemProps2.xml><?xml version="1.0" encoding="utf-8"?>
<ds:datastoreItem xmlns:ds="http://schemas.openxmlformats.org/officeDocument/2006/customXml" ds:itemID="{22664114-9F63-40F2-8C41-68A287C53522}"/>
</file>

<file path=customXml/itemProps3.xml><?xml version="1.0" encoding="utf-8"?>
<ds:datastoreItem xmlns:ds="http://schemas.openxmlformats.org/officeDocument/2006/customXml" ds:itemID="{B0964F11-00FC-4636-AC19-9B49E4CC99DE}"/>
</file>

<file path=customXml/itemProps4.xml><?xml version="1.0" encoding="utf-8"?>
<ds:datastoreItem xmlns:ds="http://schemas.openxmlformats.org/officeDocument/2006/customXml" ds:itemID="{BCBA9D22-B5EC-4AC3-9607-4BE2D040DC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Rasmus Søgaard</dc:creator>
  <cp:keywords/>
  <dc:description/>
  <cp:lastModifiedBy>Magdalena Stefanowicz</cp:lastModifiedBy>
  <cp:revision/>
  <dcterms:created xsi:type="dcterms:W3CDTF">2021-06-04T05:56:49Z</dcterms:created>
  <dcterms:modified xsi:type="dcterms:W3CDTF">2026-06-01T10:45:29Z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0x010100E3442D7E28186946870D4B20CD569370</vt:lpwstr>
  </property>
  <property fmtid="{D5CDD505-2E9C-101B-9397-08002B2CF9AE}" pid="3" name="MediaServiceImageTags">
    <vt:lpwstr/>
  </property>
</Properties>
</file>